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8915" windowHeight="11760" tabRatio="760" firstSheet="1" activeTab="2"/>
  </bookViews>
  <sheets>
    <sheet name="Amenazas" sheetId="1" r:id="rId1"/>
    <sheet name="analisis de vul. personas" sheetId="2" r:id="rId2"/>
    <sheet name="Analisis de vul. recursos" sheetId="4" r:id="rId3"/>
    <sheet name="Anal. de vul. de procesos" sheetId="3" r:id="rId4"/>
    <sheet name="cons. analis. de riesgo" sheetId="6" r:id="rId5"/>
    <sheet name="priorizacion de amenazas" sheetId="5" r:id="rId6"/>
    <sheet name="varios " sheetId="7" state="hidden" r:id="rId7"/>
  </sheets>
  <calcPr calcId="145621"/>
</workbook>
</file>

<file path=xl/calcChain.xml><?xml version="1.0" encoding="utf-8"?>
<calcChain xmlns="http://schemas.openxmlformats.org/spreadsheetml/2006/main">
  <c r="Q39" i="6" l="1"/>
  <c r="H42" i="1" l="1"/>
  <c r="H41" i="1"/>
  <c r="H40" i="1"/>
  <c r="H39" i="1"/>
  <c r="H38" i="1"/>
  <c r="H37" i="1"/>
  <c r="H36" i="1"/>
  <c r="H33" i="1"/>
  <c r="H32" i="1"/>
  <c r="H31" i="1"/>
  <c r="H30" i="1"/>
  <c r="H29" i="1"/>
  <c r="H28" i="1"/>
  <c r="H27" i="1"/>
  <c r="H26" i="1"/>
  <c r="H25" i="1"/>
  <c r="H24" i="1"/>
  <c r="H8" i="1"/>
  <c r="H9" i="1"/>
  <c r="H10" i="1"/>
  <c r="H11" i="1"/>
  <c r="H12" i="1"/>
  <c r="H13" i="1"/>
  <c r="H14" i="1"/>
  <c r="H15" i="1"/>
  <c r="H16" i="1"/>
  <c r="H17" i="1"/>
  <c r="H18" i="1"/>
  <c r="H19" i="1"/>
  <c r="H20" i="1"/>
  <c r="H21" i="1"/>
  <c r="H7" i="1"/>
  <c r="C8" i="6" l="1"/>
  <c r="C9" i="6"/>
  <c r="E9" i="6"/>
  <c r="C10" i="6"/>
  <c r="E10" i="6"/>
  <c r="C11" i="6"/>
  <c r="E11" i="6"/>
  <c r="C12" i="6"/>
  <c r="E12" i="6"/>
  <c r="C13" i="6"/>
  <c r="E13" i="6"/>
  <c r="C14" i="6"/>
  <c r="E14" i="6"/>
  <c r="C15" i="6"/>
  <c r="E15" i="6"/>
  <c r="C18" i="6"/>
  <c r="E18" i="6"/>
  <c r="C19" i="6"/>
  <c r="E19" i="6"/>
  <c r="C20" i="6"/>
  <c r="E20" i="6"/>
  <c r="C21" i="6"/>
  <c r="E21" i="6"/>
  <c r="C22" i="6"/>
  <c r="E22" i="6"/>
  <c r="C23" i="6"/>
  <c r="E23" i="6"/>
  <c r="C24" i="6"/>
  <c r="E24" i="6"/>
  <c r="C25" i="6"/>
  <c r="E25" i="6"/>
  <c r="C26" i="6"/>
  <c r="E26" i="6"/>
  <c r="C27" i="6"/>
  <c r="E27" i="6"/>
  <c r="C28" i="6"/>
  <c r="E28" i="6"/>
  <c r="E16" i="6" l="1"/>
  <c r="E17" i="6"/>
  <c r="E29" i="6"/>
  <c r="E30" i="6"/>
  <c r="E31" i="6"/>
  <c r="E32" i="6"/>
  <c r="E33" i="6"/>
  <c r="E34" i="6"/>
  <c r="E35" i="6"/>
  <c r="E36" i="6"/>
  <c r="E37" i="6"/>
  <c r="E38" i="6"/>
  <c r="E39" i="6"/>
  <c r="E8" i="6"/>
  <c r="C16" i="6" l="1"/>
  <c r="C17" i="6"/>
  <c r="C29" i="6"/>
  <c r="C30" i="6"/>
  <c r="C31" i="6"/>
  <c r="C32" i="6"/>
  <c r="C33" i="6"/>
  <c r="C34" i="6"/>
  <c r="C35" i="6"/>
  <c r="C36" i="6"/>
  <c r="C37" i="6"/>
  <c r="C38" i="6"/>
  <c r="C39" i="6"/>
  <c r="G9" i="4"/>
  <c r="G10" i="4"/>
  <c r="G16" i="4"/>
  <c r="G17" i="4"/>
  <c r="G18" i="4"/>
  <c r="G19" i="4"/>
  <c r="G20" i="4"/>
  <c r="G21" i="4"/>
  <c r="G22" i="4"/>
  <c r="G28" i="4"/>
  <c r="G29" i="4"/>
  <c r="G30" i="4"/>
  <c r="G31" i="4"/>
  <c r="G32" i="4"/>
  <c r="G33" i="4"/>
  <c r="G30" i="3"/>
  <c r="G29" i="3"/>
  <c r="G28" i="3"/>
  <c r="G27" i="3"/>
  <c r="G26" i="3"/>
  <c r="G20" i="3"/>
  <c r="G19" i="3"/>
  <c r="G18" i="3"/>
  <c r="G12" i="3"/>
  <c r="G11" i="3"/>
  <c r="G10" i="3"/>
  <c r="G9" i="3"/>
  <c r="G31" i="3" l="1"/>
  <c r="P10" i="6" s="1"/>
  <c r="G21" i="3"/>
  <c r="H21" i="3" s="1"/>
  <c r="O10" i="6"/>
  <c r="O14" i="6"/>
  <c r="O20" i="6"/>
  <c r="O24" i="6"/>
  <c r="O16" i="6"/>
  <c r="O30" i="6"/>
  <c r="O34" i="6"/>
  <c r="O38" i="6"/>
  <c r="O29" i="6"/>
  <c r="O33" i="6"/>
  <c r="O39" i="6"/>
  <c r="G13" i="3"/>
  <c r="N9" i="6" s="1"/>
  <c r="N35" i="6"/>
  <c r="G34" i="4"/>
  <c r="H34" i="4" s="1"/>
  <c r="G23" i="4"/>
  <c r="H23" i="4" s="1"/>
  <c r="G11" i="4"/>
  <c r="P33" i="6" l="1"/>
  <c r="P21" i="6"/>
  <c r="P34" i="6"/>
  <c r="G32" i="3"/>
  <c r="Q10" i="6" s="1"/>
  <c r="R10" i="6" s="1"/>
  <c r="P37" i="6"/>
  <c r="P16" i="6"/>
  <c r="P31" i="6"/>
  <c r="P26" i="6"/>
  <c r="P11" i="6"/>
  <c r="P18" i="6"/>
  <c r="P39" i="6"/>
  <c r="P35" i="6"/>
  <c r="P29" i="6"/>
  <c r="P38" i="6"/>
  <c r="P30" i="6"/>
  <c r="P25" i="6"/>
  <c r="P15" i="6"/>
  <c r="H31" i="3"/>
  <c r="P22" i="6"/>
  <c r="P12" i="6"/>
  <c r="P8" i="6"/>
  <c r="P36" i="6"/>
  <c r="P32" i="6"/>
  <c r="P17" i="6"/>
  <c r="P27" i="6"/>
  <c r="P23" i="6"/>
  <c r="P19" i="6"/>
  <c r="P13" i="6"/>
  <c r="P9" i="6"/>
  <c r="P28" i="6"/>
  <c r="P24" i="6"/>
  <c r="P20" i="6"/>
  <c r="P14" i="6"/>
  <c r="O35" i="6"/>
  <c r="O31" i="6"/>
  <c r="O8" i="6"/>
  <c r="O36" i="6"/>
  <c r="O32" i="6"/>
  <c r="O17" i="6"/>
  <c r="O27" i="6"/>
  <c r="O22" i="6"/>
  <c r="O18" i="6"/>
  <c r="O12" i="6"/>
  <c r="O25" i="6"/>
  <c r="O37" i="6"/>
  <c r="O28" i="6"/>
  <c r="O26" i="6"/>
  <c r="O23" i="6"/>
  <c r="O21" i="6"/>
  <c r="O19" i="6"/>
  <c r="O15" i="6"/>
  <c r="O13" i="6"/>
  <c r="O11" i="6"/>
  <c r="O9" i="6"/>
  <c r="N38" i="6"/>
  <c r="N30" i="6"/>
  <c r="N26" i="6"/>
  <c r="N18" i="6"/>
  <c r="H13" i="3"/>
  <c r="N39" i="6"/>
  <c r="N29" i="6"/>
  <c r="N34" i="6"/>
  <c r="N33" i="6"/>
  <c r="N22" i="6"/>
  <c r="N12" i="6"/>
  <c r="N31" i="6"/>
  <c r="N8" i="6"/>
  <c r="N36" i="6"/>
  <c r="N32" i="6"/>
  <c r="N17" i="6"/>
  <c r="N28" i="6"/>
  <c r="N24" i="6"/>
  <c r="N20" i="6"/>
  <c r="N14" i="6"/>
  <c r="N10" i="6"/>
  <c r="N37" i="6"/>
  <c r="N16" i="6"/>
  <c r="N27" i="6"/>
  <c r="N25" i="6"/>
  <c r="N23" i="6"/>
  <c r="N21" i="6"/>
  <c r="N19" i="6"/>
  <c r="N15" i="6"/>
  <c r="N13" i="6"/>
  <c r="N11" i="6"/>
  <c r="Q9" i="6"/>
  <c r="R9" i="6" s="1"/>
  <c r="Q11" i="6"/>
  <c r="R11" i="6" s="1"/>
  <c r="Q13" i="6"/>
  <c r="R13" i="6" s="1"/>
  <c r="Q15" i="6"/>
  <c r="R15" i="6" s="1"/>
  <c r="Q18" i="6"/>
  <c r="R18" i="6" s="1"/>
  <c r="Q19" i="6"/>
  <c r="R19" i="6" s="1"/>
  <c r="Q20" i="6"/>
  <c r="R20" i="6" s="1"/>
  <c r="Q21" i="6"/>
  <c r="R21" i="6" s="1"/>
  <c r="Q22" i="6"/>
  <c r="R22" i="6" s="1"/>
  <c r="Q23" i="6"/>
  <c r="R23" i="6" s="1"/>
  <c r="Q24" i="6"/>
  <c r="R24" i="6" s="1"/>
  <c r="Q25" i="6"/>
  <c r="R25" i="6" s="1"/>
  <c r="Q26" i="6"/>
  <c r="R26" i="6" s="1"/>
  <c r="Q27" i="6"/>
  <c r="R27" i="6" s="1"/>
  <c r="Q28" i="6"/>
  <c r="R28" i="6" s="1"/>
  <c r="H32" i="3"/>
  <c r="Q16" i="6"/>
  <c r="R16" i="6" s="1"/>
  <c r="Q29" i="6"/>
  <c r="R29" i="6" s="1"/>
  <c r="Q31" i="6"/>
  <c r="R31" i="6" s="1"/>
  <c r="Q33" i="6"/>
  <c r="R33" i="6" s="1"/>
  <c r="Q35" i="6"/>
  <c r="R35" i="6" s="1"/>
  <c r="Q37" i="6"/>
  <c r="R37" i="6" s="1"/>
  <c r="R39" i="6"/>
  <c r="Q17" i="6"/>
  <c r="R17" i="6" s="1"/>
  <c r="Q30" i="6"/>
  <c r="R30" i="6" s="1"/>
  <c r="Q32" i="6"/>
  <c r="R32" i="6" s="1"/>
  <c r="Q34" i="6"/>
  <c r="R34" i="6" s="1"/>
  <c r="Q36" i="6"/>
  <c r="R36" i="6" s="1"/>
  <c r="Q38" i="6"/>
  <c r="R38" i="6" s="1"/>
  <c r="Q8" i="6"/>
  <c r="R8" i="6" s="1"/>
  <c r="G35" i="4"/>
  <c r="H35" i="4" s="1"/>
  <c r="K37" i="6"/>
  <c r="K38" i="6"/>
  <c r="K30" i="6"/>
  <c r="K21" i="6"/>
  <c r="K24" i="6"/>
  <c r="K29" i="6"/>
  <c r="K34" i="6"/>
  <c r="K16" i="6"/>
  <c r="K11" i="6"/>
  <c r="K14" i="6"/>
  <c r="K39" i="6"/>
  <c r="K33" i="6"/>
  <c r="K8" i="6"/>
  <c r="K36" i="6"/>
  <c r="K32" i="6"/>
  <c r="K35" i="6"/>
  <c r="K25" i="6"/>
  <c r="K15" i="6"/>
  <c r="K28" i="6"/>
  <c r="K20" i="6"/>
  <c r="K10" i="6"/>
  <c r="K17" i="6"/>
  <c r="K31" i="6"/>
  <c r="K27" i="6"/>
  <c r="K23" i="6"/>
  <c r="K19" i="6"/>
  <c r="K13" i="6"/>
  <c r="K9" i="6"/>
  <c r="K26" i="6"/>
  <c r="K22" i="6"/>
  <c r="K18" i="6"/>
  <c r="K12" i="6"/>
  <c r="J32" i="6"/>
  <c r="J8" i="6"/>
  <c r="J16" i="6"/>
  <c r="J33" i="6"/>
  <c r="J36" i="6"/>
  <c r="J17" i="6"/>
  <c r="J24" i="6"/>
  <c r="J13" i="6"/>
  <c r="J19" i="6"/>
  <c r="J9" i="6"/>
  <c r="J37" i="6"/>
  <c r="J29" i="6"/>
  <c r="J38" i="6"/>
  <c r="J34" i="6"/>
  <c r="J30" i="6"/>
  <c r="J35" i="6"/>
  <c r="J26" i="6"/>
  <c r="J21" i="6"/>
  <c r="J15" i="6"/>
  <c r="J11" i="6"/>
  <c r="J23" i="6"/>
  <c r="J39" i="6"/>
  <c r="J31" i="6"/>
  <c r="J27" i="6"/>
  <c r="J25" i="6"/>
  <c r="J22" i="6"/>
  <c r="J20" i="6"/>
  <c r="J18" i="6"/>
  <c r="J14" i="6"/>
  <c r="J12" i="6"/>
  <c r="J10" i="6"/>
  <c r="J28" i="6"/>
  <c r="L9" i="6"/>
  <c r="M9" i="6" s="1"/>
  <c r="L13" i="6"/>
  <c r="M13" i="6" s="1"/>
  <c r="L15" i="6"/>
  <c r="M15" i="6" s="1"/>
  <c r="L24" i="6"/>
  <c r="M24" i="6" s="1"/>
  <c r="L26" i="6"/>
  <c r="M26" i="6" s="1"/>
  <c r="L28" i="6"/>
  <c r="M28" i="6" s="1"/>
  <c r="L10" i="6"/>
  <c r="M10" i="6" s="1"/>
  <c r="L12" i="6"/>
  <c r="M12" i="6" s="1"/>
  <c r="L14" i="6"/>
  <c r="M14" i="6" s="1"/>
  <c r="L18" i="6"/>
  <c r="M18" i="6" s="1"/>
  <c r="L19" i="6"/>
  <c r="M19" i="6" s="1"/>
  <c r="L20" i="6"/>
  <c r="M20" i="6" s="1"/>
  <c r="L21" i="6"/>
  <c r="M21" i="6" s="1"/>
  <c r="L22" i="6"/>
  <c r="M22" i="6" s="1"/>
  <c r="L23" i="6"/>
  <c r="M23" i="6" s="1"/>
  <c r="L25" i="6"/>
  <c r="M25" i="6" s="1"/>
  <c r="L27" i="6"/>
  <c r="M27" i="6" s="1"/>
  <c r="L16" i="6"/>
  <c r="M16" i="6" s="1"/>
  <c r="L29" i="6"/>
  <c r="M29" i="6" s="1"/>
  <c r="L31" i="6"/>
  <c r="M31" i="6" s="1"/>
  <c r="L33" i="6"/>
  <c r="M33" i="6" s="1"/>
  <c r="L35" i="6"/>
  <c r="M35" i="6" s="1"/>
  <c r="L37" i="6"/>
  <c r="M37" i="6" s="1"/>
  <c r="L39" i="6"/>
  <c r="M39" i="6" s="1"/>
  <c r="L17" i="6"/>
  <c r="M17" i="6" s="1"/>
  <c r="L30" i="6"/>
  <c r="M30" i="6" s="1"/>
  <c r="L32" i="6"/>
  <c r="M32" i="6" s="1"/>
  <c r="L34" i="6"/>
  <c r="M34" i="6" s="1"/>
  <c r="L36" i="6"/>
  <c r="M36" i="6" s="1"/>
  <c r="L38" i="6"/>
  <c r="M38" i="6" s="1"/>
  <c r="L8" i="6"/>
  <c r="M8" i="6" s="1"/>
  <c r="I10" i="6"/>
  <c r="I12" i="6"/>
  <c r="I14" i="6"/>
  <c r="I18" i="6"/>
  <c r="I19" i="6"/>
  <c r="I20" i="6"/>
  <c r="I21" i="6"/>
  <c r="I22" i="6"/>
  <c r="I23" i="6"/>
  <c r="I25" i="6"/>
  <c r="I27" i="6"/>
  <c r="I9" i="6"/>
  <c r="I11" i="6"/>
  <c r="I13" i="6"/>
  <c r="I15" i="6"/>
  <c r="I24" i="6"/>
  <c r="I26" i="6"/>
  <c r="I28" i="6"/>
  <c r="I16" i="6"/>
  <c r="I29" i="6"/>
  <c r="I31" i="6"/>
  <c r="I35" i="6"/>
  <c r="I39" i="6"/>
  <c r="I17" i="6"/>
  <c r="I30" i="6"/>
  <c r="I32" i="6"/>
  <c r="I34" i="6"/>
  <c r="I36" i="6"/>
  <c r="I38" i="6"/>
  <c r="I8" i="6"/>
  <c r="I33" i="6"/>
  <c r="I37" i="6"/>
  <c r="H11" i="4"/>
  <c r="G9" i="2"/>
  <c r="G10" i="2"/>
  <c r="G11" i="2"/>
  <c r="G12" i="2"/>
  <c r="G13" i="2"/>
  <c r="G14" i="2"/>
  <c r="G15" i="2"/>
  <c r="G21" i="2"/>
  <c r="G22" i="2"/>
  <c r="G25" i="2" s="1"/>
  <c r="H25" i="2" s="1"/>
  <c r="G23" i="2"/>
  <c r="G24" i="2"/>
  <c r="G30" i="2"/>
  <c r="G31" i="2"/>
  <c r="G32" i="2"/>
  <c r="G33" i="2"/>
  <c r="G34" i="2"/>
  <c r="Q14" i="6" l="1"/>
  <c r="R14" i="6" s="1"/>
  <c r="Q12" i="6"/>
  <c r="R12" i="6" s="1"/>
  <c r="L11" i="6"/>
  <c r="M11" i="6" s="1"/>
  <c r="G35" i="2"/>
  <c r="H35" i="2" s="1"/>
  <c r="G16" i="2"/>
  <c r="D9" i="6" s="1"/>
  <c r="D16" i="6"/>
  <c r="D32" i="6"/>
  <c r="H16" i="2"/>
  <c r="F8" i="6" l="1"/>
  <c r="F30" i="6"/>
  <c r="F16" i="6"/>
  <c r="F12" i="6"/>
  <c r="F36" i="6"/>
  <c r="F35" i="6"/>
  <c r="F18" i="6"/>
  <c r="F27" i="6"/>
  <c r="F23" i="6"/>
  <c r="F38" i="6"/>
  <c r="F34" i="6"/>
  <c r="F39" i="6"/>
  <c r="F31" i="6"/>
  <c r="F22" i="6"/>
  <c r="F14" i="6"/>
  <c r="F10" i="6"/>
  <c r="F25" i="6"/>
  <c r="F19" i="6"/>
  <c r="F32" i="6"/>
  <c r="F17" i="6"/>
  <c r="F37" i="6"/>
  <c r="F33" i="6"/>
  <c r="F29" i="6"/>
  <c r="F28" i="6"/>
  <c r="F20" i="6"/>
  <c r="F15" i="6"/>
  <c r="F13" i="6"/>
  <c r="F11" i="6"/>
  <c r="F9" i="6"/>
  <c r="F26" i="6"/>
  <c r="F24" i="6"/>
  <c r="F21" i="6"/>
  <c r="D38" i="6"/>
  <c r="D35" i="6"/>
  <c r="D26" i="6"/>
  <c r="D18" i="6"/>
  <c r="D21" i="6"/>
  <c r="D12" i="6"/>
  <c r="G36" i="2"/>
  <c r="G19" i="6" s="1"/>
  <c r="H19" i="6" s="1"/>
  <c r="D37" i="6"/>
  <c r="D36" i="6"/>
  <c r="D17" i="6"/>
  <c r="D31" i="6"/>
  <c r="D28" i="6"/>
  <c r="D24" i="6"/>
  <c r="D22" i="6"/>
  <c r="D14" i="6"/>
  <c r="D10" i="6"/>
  <c r="D34" i="6"/>
  <c r="D30" i="6"/>
  <c r="D39" i="6"/>
  <c r="D33" i="6"/>
  <c r="D29" i="6"/>
  <c r="D8" i="6"/>
  <c r="D27" i="6"/>
  <c r="D25" i="6"/>
  <c r="D23" i="6"/>
  <c r="D19" i="6"/>
  <c r="D20" i="6"/>
  <c r="D15" i="6"/>
  <c r="D13" i="6"/>
  <c r="D11" i="6"/>
  <c r="H36" i="2" l="1"/>
  <c r="G36" i="6"/>
  <c r="H36" i="6" s="1"/>
  <c r="G33" i="6"/>
  <c r="H33" i="6" s="1"/>
  <c r="G17" i="6"/>
  <c r="H17" i="6" s="1"/>
  <c r="G18" i="6"/>
  <c r="H18" i="6" s="1"/>
  <c r="G8" i="6"/>
  <c r="H8" i="6" s="1"/>
  <c r="G32" i="6"/>
  <c r="H32" i="6" s="1"/>
  <c r="G37" i="6"/>
  <c r="H37" i="6" s="1"/>
  <c r="G29" i="6"/>
  <c r="H29" i="6" s="1"/>
  <c r="G28" i="6"/>
  <c r="H28" i="6" s="1"/>
  <c r="G38" i="6"/>
  <c r="H38" i="6" s="1"/>
  <c r="G34" i="6"/>
  <c r="H34" i="6" s="1"/>
  <c r="G30" i="6"/>
  <c r="H30" i="6" s="1"/>
  <c r="G39" i="6"/>
  <c r="H39" i="6" s="1"/>
  <c r="G35" i="6"/>
  <c r="H35" i="6" s="1"/>
  <c r="G31" i="6"/>
  <c r="H31" i="6" s="1"/>
  <c r="G16" i="6"/>
  <c r="H16" i="6" s="1"/>
  <c r="G12" i="6"/>
  <c r="H12" i="6" s="1"/>
  <c r="G24" i="6"/>
  <c r="H24" i="6" s="1"/>
  <c r="G22" i="6"/>
  <c r="H22" i="6" s="1"/>
  <c r="G14" i="6"/>
  <c r="H14" i="6" s="1"/>
  <c r="G10" i="6"/>
  <c r="H10" i="6" s="1"/>
  <c r="G26" i="6"/>
  <c r="H26" i="6" s="1"/>
  <c r="G21" i="6"/>
  <c r="H21" i="6" s="1"/>
  <c r="G20" i="6"/>
  <c r="H20" i="6" s="1"/>
  <c r="G15" i="6"/>
  <c r="H15" i="6" s="1"/>
  <c r="G13" i="6"/>
  <c r="H13" i="6" s="1"/>
  <c r="G11" i="6"/>
  <c r="H11" i="6" s="1"/>
  <c r="G9" i="6"/>
  <c r="H9" i="6" s="1"/>
  <c r="G27" i="6"/>
  <c r="H27" i="6" s="1"/>
  <c r="G25" i="6"/>
  <c r="H25" i="6" s="1"/>
  <c r="G23" i="6"/>
  <c r="H23" i="6" s="1"/>
</calcChain>
</file>

<file path=xl/comments1.xml><?xml version="1.0" encoding="utf-8"?>
<comments xmlns="http://schemas.openxmlformats.org/spreadsheetml/2006/main">
  <authors>
    <author>OPS. Katherine Lisset Rodriguez Rojas</author>
  </authors>
  <commentList>
    <comment ref="B5" authorId="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5" authorId="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5" authorId="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5" authorId="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5" authorId="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5" authorId="0">
      <text>
        <r>
          <rPr>
            <b/>
            <sz val="9"/>
            <color indexed="81"/>
            <rFont val="Tahoma"/>
            <family val="2"/>
          </rPr>
          <t>OPS. Katherine Lisset Rodriguez Rojas:</t>
        </r>
        <r>
          <rPr>
            <sz val="9"/>
            <color indexed="81"/>
            <rFont val="Tahoma"/>
            <family val="2"/>
          </rPr>
          <t xml:space="preserve">
Seleccione la calificación de la amenaza identificada de acuerdo a lo siguiente: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5"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 ref="B22" authorId="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22" authorId="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22" authorId="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22" authorId="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22" authorId="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22" authorId="0">
      <text>
        <r>
          <rPr>
            <b/>
            <sz val="9"/>
            <color indexed="81"/>
            <rFont val="Tahoma"/>
            <family val="2"/>
          </rPr>
          <t>OPS. Katherine Lisset Rodriguez Rojas:</t>
        </r>
        <r>
          <rPr>
            <sz val="9"/>
            <color indexed="81"/>
            <rFont val="Tahoma"/>
            <family val="2"/>
          </rPr>
          <t xml:space="preserve">
Indique si la amenaza identificada es: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22"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 ref="B34" authorId="0">
      <text>
        <r>
          <rPr>
            <b/>
            <sz val="9"/>
            <color indexed="81"/>
            <rFont val="Tahoma"/>
            <family val="2"/>
          </rPr>
          <t>OPS. Katherine Lisset Rodriguez Rojas:</t>
        </r>
        <r>
          <rPr>
            <sz val="9"/>
            <color indexed="81"/>
            <rFont val="Tahoma"/>
            <family val="2"/>
          </rPr>
          <t xml:space="preserve">
Lea con atención cada amenaza y responda marcando una (X) INTERNO si la amenaza  puede ser ocasionada dentro del centro de trabajo, EXTERNO  si la amenaza puede ser ocasionada fuera del centro de trabajo pero puede causar daños y pérdidas dentro de ella y en la casilla NO APLICA 
si la amenaza no existe ni de forma interna ni externa para el centro de trabajo de acuerdo al análisis realizado.
</t>
        </r>
      </text>
    </comment>
    <comment ref="C34" authorId="0">
      <text>
        <r>
          <rPr>
            <b/>
            <sz val="9"/>
            <color indexed="81"/>
            <rFont val="Tahoma"/>
            <family val="2"/>
          </rPr>
          <t>OPS. Katherine Lisset Rodriguez Rojas:</t>
        </r>
        <r>
          <rPr>
            <sz val="9"/>
            <color indexed="81"/>
            <rFont val="Tahoma"/>
            <family val="2"/>
          </rPr>
          <t xml:space="preserve">
Marque con una X si la amenaza puede ser ocasionada dentro del centro de trabajo.</t>
        </r>
      </text>
    </comment>
    <comment ref="D34" authorId="0">
      <text>
        <r>
          <rPr>
            <b/>
            <sz val="9"/>
            <color indexed="81"/>
            <rFont val="Tahoma"/>
            <family val="2"/>
          </rPr>
          <t>OPS. Katherine Lisset Rodriguez Rojas:</t>
        </r>
        <r>
          <rPr>
            <sz val="9"/>
            <color indexed="81"/>
            <rFont val="Tahoma"/>
            <family val="2"/>
          </rPr>
          <t xml:space="preserve">
Marque con una X si la amenaza puede ser ocasionada fuera del centro de trabajo pero puede causar daños y pérdidas dentro de ella.</t>
        </r>
      </text>
    </comment>
    <comment ref="E34" authorId="0">
      <text>
        <r>
          <rPr>
            <b/>
            <sz val="9"/>
            <color indexed="81"/>
            <rFont val="Tahoma"/>
            <family val="2"/>
          </rPr>
          <t>OPS. Katherine Lisset Rodriguez Rojas:</t>
        </r>
        <r>
          <rPr>
            <sz val="9"/>
            <color indexed="81"/>
            <rFont val="Tahoma"/>
            <family val="2"/>
          </rPr>
          <t xml:space="preserve">
Marque con una X si la amenaza no existe ni de forma interna ni externa para el centro de trabajo de acuerdo al análisis realizado.</t>
        </r>
      </text>
    </comment>
    <comment ref="F34" authorId="0">
      <text>
        <r>
          <rPr>
            <b/>
            <sz val="9"/>
            <color indexed="81"/>
            <rFont val="Tahoma"/>
            <family val="2"/>
          </rPr>
          <t>OPS. Katherine Lisset Rodriguez Rojas:</t>
        </r>
        <r>
          <rPr>
            <sz val="9"/>
            <color indexed="81"/>
            <rFont val="Tahoma"/>
            <family val="2"/>
          </rPr>
          <t xml:space="preserve">
Describa la amenaza de forma detallada e incluya en lo posible la fuente que la genera, registros históricos, o estudios que sustenten la posibilidad de ocurrencia del evento.</t>
        </r>
      </text>
    </comment>
    <comment ref="G34" authorId="0">
      <text>
        <r>
          <rPr>
            <b/>
            <sz val="9"/>
            <color indexed="81"/>
            <rFont val="Tahoma"/>
            <family val="2"/>
          </rPr>
          <t>OPS. Katherine Lisset Rodriguez Rojas:</t>
        </r>
        <r>
          <rPr>
            <sz val="9"/>
            <color indexed="81"/>
            <rFont val="Tahoma"/>
            <family val="2"/>
          </rPr>
          <t xml:space="preserve">
Indique si la amenaza identificada es:
</t>
        </r>
        <r>
          <rPr>
            <b/>
            <sz val="9"/>
            <color indexed="81"/>
            <rFont val="Tahoma"/>
            <family val="2"/>
          </rPr>
          <t xml:space="preserve">
*POSIBLE= </t>
        </r>
        <r>
          <rPr>
            <sz val="9"/>
            <color indexed="81"/>
            <rFont val="Tahoma"/>
            <family val="2"/>
          </rPr>
          <t xml:space="preserve">Si aquel fenómeno que puede suceder o que es factible porque no existen razones históricas y científicas para decir que esto no sucederá.
</t>
        </r>
        <r>
          <rPr>
            <b/>
            <sz val="9"/>
            <color indexed="81"/>
            <rFont val="Tahoma"/>
            <family val="2"/>
          </rPr>
          <t xml:space="preserve">
*PROBABLE= </t>
        </r>
        <r>
          <rPr>
            <sz val="9"/>
            <color indexed="81"/>
            <rFont val="Tahoma"/>
            <family val="2"/>
          </rPr>
          <t xml:space="preserve">Es aquel fenómeno esperado del cual existen razones y argumentos técnicos científicos para creer que sucederá.
</t>
        </r>
        <r>
          <rPr>
            <b/>
            <sz val="9"/>
            <color indexed="81"/>
            <rFont val="Tahoma"/>
            <family val="2"/>
          </rPr>
          <t>*INMINENTE=</t>
        </r>
        <r>
          <rPr>
            <sz val="9"/>
            <color indexed="81"/>
            <rFont val="Tahoma"/>
            <family val="2"/>
          </rPr>
          <t xml:space="preserve"> Es aquel fenómeno esperado que tiene alta probabilidad de ocurrir.</t>
        </r>
      </text>
    </comment>
    <comment ref="H34"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r>
          <rPr>
            <sz val="9"/>
            <color indexed="81"/>
            <rFont val="Tahoma"/>
            <family val="2"/>
          </rPr>
          <t xml:space="preserve">
</t>
        </r>
      </text>
    </comment>
  </commentList>
</comments>
</file>

<file path=xl/comments2.xml><?xml version="1.0" encoding="utf-8"?>
<comments xmlns="http://schemas.openxmlformats.org/spreadsheetml/2006/main">
  <authors>
    <author>OPS. Katherine Lisset Rodriguez Rojas</author>
  </authors>
  <commentList>
    <comment ref="C6"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8"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8"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8"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7"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7"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7"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3.xml><?xml version="1.0" encoding="utf-8"?>
<comments xmlns="http://schemas.openxmlformats.org/spreadsheetml/2006/main">
  <authors>
    <author>OPS. Katherine Lisset Rodriguez Rojas</author>
  </authors>
  <commentList>
    <comment ref="C6"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3"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3"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3"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3"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5"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5"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5"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5"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4.xml><?xml version="1.0" encoding="utf-8"?>
<comments xmlns="http://schemas.openxmlformats.org/spreadsheetml/2006/main">
  <authors>
    <author>OPS. Katherine Lisset Rodriguez Rojas</author>
  </authors>
  <commentList>
    <comment ref="C6"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6"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6"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6"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15"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15"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15"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15"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 ref="C23" authorId="0">
      <text>
        <r>
          <rPr>
            <b/>
            <sz val="9"/>
            <color indexed="81"/>
            <rFont val="Tahoma"/>
            <family val="2"/>
          </rPr>
          <t>OPS. Katherine Lisset Rodriguez Rojas:</t>
        </r>
        <r>
          <rPr>
            <sz val="9"/>
            <color indexed="81"/>
            <rFont val="Tahoma"/>
            <family val="2"/>
          </rPr>
          <t xml:space="preserve">
Lea con atención cada  pregunta y responda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NO</t>
        </r>
        <r>
          <rPr>
            <sz val="9"/>
            <color indexed="81"/>
            <rFont val="Tahoma"/>
            <family val="2"/>
          </rPr>
          <t xml:space="preserve"> cuando no existe o tiene un nivel deficiente de acuerdo a lo identificado en el análisis.</t>
        </r>
      </text>
    </comment>
    <comment ref="D23" authorId="0">
      <text>
        <r>
          <rPr>
            <b/>
            <sz val="9"/>
            <color indexed="81"/>
            <rFont val="Tahoma"/>
            <family val="2"/>
          </rPr>
          <t>OPS. Katherine Lisset Rodriguez Rojas:</t>
        </r>
        <r>
          <rPr>
            <sz val="9"/>
            <color indexed="81"/>
            <rFont val="Tahoma"/>
            <family val="2"/>
          </rPr>
          <t xml:space="preserve">
marcando con una (</t>
        </r>
        <r>
          <rPr>
            <b/>
            <sz val="9"/>
            <color indexed="81"/>
            <rFont val="Tahoma"/>
            <family val="2"/>
          </rPr>
          <t>X</t>
        </r>
        <r>
          <rPr>
            <sz val="9"/>
            <color indexed="81"/>
            <rFont val="Tahoma"/>
            <family val="2"/>
          </rPr>
          <t xml:space="preserve">) </t>
        </r>
        <r>
          <rPr>
            <b/>
            <sz val="9"/>
            <color indexed="81"/>
            <rFont val="Tahoma"/>
            <family val="2"/>
          </rPr>
          <t>SI,</t>
        </r>
        <r>
          <rPr>
            <sz val="9"/>
            <color indexed="81"/>
            <rFont val="Tahoma"/>
            <family val="2"/>
          </rPr>
          <t xml:space="preserve"> cuando existe o tiene un nivel bueno. </t>
        </r>
        <r>
          <rPr>
            <b/>
            <sz val="9"/>
            <color indexed="81"/>
            <rFont val="Tahoma"/>
            <family val="2"/>
          </rPr>
          <t>PARCIAL</t>
        </r>
        <r>
          <rPr>
            <sz val="9"/>
            <color indexed="81"/>
            <rFont val="Tahoma"/>
            <family val="2"/>
          </rPr>
          <t xml:space="preserve">, cuando la implementación no está terminada o tiene un nivel regular. </t>
        </r>
        <r>
          <rPr>
            <b/>
            <sz val="9"/>
            <color indexed="81"/>
            <rFont val="Tahoma"/>
            <family val="2"/>
          </rPr>
          <t xml:space="preserve">NO </t>
        </r>
        <r>
          <rPr>
            <sz val="9"/>
            <color indexed="81"/>
            <rFont val="Tahoma"/>
            <family val="2"/>
          </rPr>
          <t>cuando no existe o tiene un nivel deficiente de acuerdo a lo identificado en el análisis.</t>
        </r>
      </text>
    </comment>
    <comment ref="G23"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23" authorId="0">
      <text>
        <r>
          <rPr>
            <b/>
            <sz val="9"/>
            <color indexed="81"/>
            <rFont val="Tahoma"/>
            <family val="2"/>
          </rPr>
          <t>OPS. Katherine Lisset Rodriguez Rojas:</t>
        </r>
        <r>
          <rPr>
            <sz val="9"/>
            <color indexed="81"/>
            <rFont val="Tahoma"/>
            <family val="2"/>
          </rPr>
          <t xml:space="preserve">
Si existen observaciones con respecto a la pregunta realizada, regístrelas e identifique los aspectos de mejora y contémplelos en los planes de acción.</t>
        </r>
      </text>
    </comment>
  </commentList>
</comments>
</file>

<file path=xl/comments5.xml><?xml version="1.0" encoding="utf-8"?>
<comments xmlns="http://schemas.openxmlformats.org/spreadsheetml/2006/main">
  <authors>
    <author>OPS. Katherine Lisset Rodriguez Rojas</author>
  </authors>
  <commentList>
    <comment ref="A7" authorId="0">
      <text>
        <r>
          <rPr>
            <b/>
            <sz val="9"/>
            <color indexed="81"/>
            <rFont val="Tahoma"/>
            <family val="2"/>
          </rPr>
          <t>OPS. Katherine Lisset Rodriguez Rojas:</t>
        </r>
        <r>
          <rPr>
            <sz val="9"/>
            <color indexed="81"/>
            <rFont val="Tahoma"/>
            <family val="2"/>
          </rPr>
          <t xml:space="preserve">
Escriba las amenazas identificadas en la Matriz análisis de amenazas DGSM.</t>
        </r>
      </text>
    </comment>
    <comment ref="B7" authorId="0">
      <text>
        <r>
          <rPr>
            <b/>
            <sz val="9"/>
            <color indexed="81"/>
            <rFont val="Tahoma"/>
            <family val="2"/>
          </rPr>
          <t>OPS. Katherine Lisset Rodriguez Rojas:</t>
        </r>
        <r>
          <rPr>
            <sz val="9"/>
            <color indexed="81"/>
            <rFont val="Tahoma"/>
            <family val="2"/>
          </rPr>
          <t xml:space="preserve">
Seleccione la calificación dada a cada amenaza en la Matriz análisis de amenazas DGSM.</t>
        </r>
      </text>
    </comment>
    <comment ref="C7" authorId="0">
      <text>
        <r>
          <rPr>
            <b/>
            <sz val="9"/>
            <color indexed="81"/>
            <rFont val="Tahoma"/>
            <family val="2"/>
          </rPr>
          <t>OPS. Katherine Lisset Rodriguez Rojas:</t>
        </r>
        <r>
          <rPr>
            <sz val="9"/>
            <color indexed="81"/>
            <rFont val="Tahoma"/>
            <family val="2"/>
          </rPr>
          <t xml:space="preserve">
Ubique en el rombo el color asignado a la calificación dada a la amenaza en la Matriz análisis de amenazas DGSM.
</t>
        </r>
      </text>
    </comment>
    <comment ref="D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E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F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G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text>
    </comment>
    <comment ref="I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J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K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L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M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text>
    </comment>
    <comment ref="N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O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P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Q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R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S7" authorId="0">
      <text>
        <r>
          <rPr>
            <b/>
            <sz val="9"/>
            <color indexed="81"/>
            <rFont val="Tahoma"/>
            <family val="2"/>
          </rPr>
          <t>OPS. Katherine Lisset Rodriguez Rojas:</t>
        </r>
        <r>
          <rPr>
            <sz val="9"/>
            <color indexed="81"/>
            <rFont val="Tahoma"/>
            <family val="2"/>
          </rPr>
          <t xml:space="preserve">
Pinte cada rombo del diamante según la calificación obtenida para la amenaza y para cada elemento de vulnerabilidadde la siguiente forma:
*El rombo que se encuentra en la parte SUPERIOR del diamante pintelo del color que se encuentra en la columna "COLOR ROMBO PERSONAS"
*El rombo que se encuentra en la parte ISQUIERDA del diamante pintelo del color que se encuentra en la columna "COLOR ROMBO RECURSOS"
*El rombo que se encuentra en la parte INFERIOR  del diamante pintelo del color que se encuentra en la columna "COLOR ROMBO" en el ITEM ANÁLISIS DE AMENZAS. 
*El rombo que se encuentra en la parte DERECHA del diamante pintelo del color que se encuentra en la columna "COLOR ROMBO SISTEMAS Y PROCESOS"</t>
        </r>
      </text>
    </comment>
    <comment ref="T7" authorId="0">
      <text>
        <r>
          <rPr>
            <b/>
            <sz val="9"/>
            <color indexed="81"/>
            <rFont val="Tahoma"/>
            <family val="2"/>
          </rPr>
          <t>OPS. Katherine Lisset Rodriguez Rojas:</t>
        </r>
        <r>
          <rPr>
            <sz val="9"/>
            <color indexed="81"/>
            <rFont val="Tahoma"/>
            <family val="2"/>
          </rPr>
          <t xml:space="preserve">
Determine el nivel de riesgo global  según los criterios de combinación de colores planteados en la Tabla No. 5, anexa en el punto 7 del Procedimiento análisis de amenazas y determinación de la vulnerabilidad  de acuerdo a la combinación de los cuatro colores obtenidos dentro del diamante.</t>
        </r>
      </text>
    </comment>
  </commentList>
</comments>
</file>

<file path=xl/comments6.xml><?xml version="1.0" encoding="utf-8"?>
<comments xmlns="http://schemas.openxmlformats.org/spreadsheetml/2006/main">
  <authors>
    <author>OPS. Katherine Lisset Rodriguez Rojas</author>
  </authors>
  <commentList>
    <comment ref="A6" authorId="0">
      <text>
        <r>
          <rPr>
            <b/>
            <sz val="9"/>
            <color indexed="81"/>
            <rFont val="Tahoma"/>
            <family val="2"/>
          </rPr>
          <t>OPS. Katherine Lisset Rodriguez Rojas:</t>
        </r>
        <r>
          <rPr>
            <sz val="9"/>
            <color indexed="81"/>
            <rFont val="Tahoma"/>
            <family val="2"/>
          </rPr>
          <t xml:space="preserve">
Escriba las amenazas identificadas con Nivel de Riesgo ALTO y MEDIO en la  Matriz consolidado análisis de amenazas, vulnerabilidad y nivel de riesgo DGSM </t>
        </r>
      </text>
    </comment>
    <comment ref="B6" authorId="0">
      <text>
        <r>
          <rPr>
            <b/>
            <sz val="9"/>
            <color indexed="81"/>
            <rFont val="Tahoma"/>
            <family val="2"/>
          </rPr>
          <t xml:space="preserve">OPS. Katherine Lisset Rodriguez Rojas:
</t>
        </r>
        <r>
          <rPr>
            <sz val="9"/>
            <color indexed="81"/>
            <rFont val="Tahoma"/>
            <family val="2"/>
          </rPr>
          <t>Describa las medidas de intervención para cada amenaza de acuerdo a las observaciones y el nivel de riesgo obtenido para cada una.</t>
        </r>
      </text>
    </comment>
    <comment ref="C6" authorId="0">
      <text>
        <r>
          <rPr>
            <b/>
            <sz val="9"/>
            <color indexed="81"/>
            <rFont val="Tahoma"/>
            <family val="2"/>
          </rPr>
          <t>OPS. Katherine Lisset Rodriguez Rojas:</t>
        </r>
        <r>
          <rPr>
            <sz val="9"/>
            <color indexed="81"/>
            <rFont val="Tahoma"/>
            <family val="2"/>
          </rPr>
          <t xml:space="preserve">
Indique  la fecha de ejecución (Día /Mes/ Año)  de las medidas de intervención propuestas de acuerdo al análisis amenazas y determinación de la vulnerabilidad.</t>
        </r>
      </text>
    </comment>
    <comment ref="D6" authorId="0">
      <text>
        <r>
          <rPr>
            <b/>
            <sz val="9"/>
            <color indexed="81"/>
            <rFont val="Tahoma"/>
            <family val="2"/>
          </rPr>
          <t>OPS. Katherine Lisset Rodriguez Rojas:</t>
        </r>
        <r>
          <rPr>
            <sz val="9"/>
            <color indexed="81"/>
            <rFont val="Tahoma"/>
            <family val="2"/>
          </rPr>
          <t xml:space="preserve">
Escriba el nombre completo del responsable de la ejecución de las medidas de intervención propuestas para cada amenaza. </t>
        </r>
      </text>
    </comment>
  </commentList>
</comments>
</file>

<file path=xl/sharedStrings.xml><?xml version="1.0" encoding="utf-8"?>
<sst xmlns="http://schemas.openxmlformats.org/spreadsheetml/2006/main" count="265" uniqueCount="168">
  <si>
    <t>Proceso: Administración del Talento Humano  - Sistema de Gestión de Seguridad y Salud en el Trabajo</t>
  </si>
  <si>
    <t>N.</t>
  </si>
  <si>
    <t>AMENAZAS</t>
  </si>
  <si>
    <t xml:space="preserve">INTERNO </t>
  </si>
  <si>
    <t>EXTERNO</t>
  </si>
  <si>
    <t>NO APLICA</t>
  </si>
  <si>
    <t>DESCRIPCIÓN DE LA AMENAZA</t>
  </si>
  <si>
    <t>CALIFICACIÓN</t>
  </si>
  <si>
    <t>COLOR</t>
  </si>
  <si>
    <t>NATURALES</t>
  </si>
  <si>
    <t>Fenómenos de remoción en masa.</t>
  </si>
  <si>
    <t>Movimientos sísmicos.</t>
  </si>
  <si>
    <t>Inundación.</t>
  </si>
  <si>
    <t>Lluvias torrenciales.</t>
  </si>
  <si>
    <t>Granizadas.</t>
  </si>
  <si>
    <t>Vientos fuertes.</t>
  </si>
  <si>
    <t>Incendios.</t>
  </si>
  <si>
    <t>Emplazamientos arbóreos inadecuados, caídas de árboles, alta presencia de especies arbóreas invasivas.</t>
  </si>
  <si>
    <t>Compactación de terreno por pisoteo</t>
  </si>
  <si>
    <t xml:space="preserve">Maremoto </t>
  </si>
  <si>
    <t>Erosión y sedimentación.</t>
  </si>
  <si>
    <t>Desbordamiento de ríos.</t>
  </si>
  <si>
    <t>Terremoto.</t>
  </si>
  <si>
    <t>Deslizamientos.</t>
  </si>
  <si>
    <t>Gases.</t>
  </si>
  <si>
    <t>TECNOLÓGICAS</t>
  </si>
  <si>
    <t>Incendios</t>
  </si>
  <si>
    <t>Explosiones</t>
  </si>
  <si>
    <t>Fugas</t>
  </si>
  <si>
    <t>Derrames</t>
  </si>
  <si>
    <t>Fallas estructurales</t>
  </si>
  <si>
    <t>Fallas en equipos y sistemas</t>
  </si>
  <si>
    <t>Intoxicaciones</t>
  </si>
  <si>
    <t>Trabajos de alto riesgo.</t>
  </si>
  <si>
    <t>Riesgos externos.</t>
  </si>
  <si>
    <t>Comunicación interna.</t>
  </si>
  <si>
    <t>SOCIALES</t>
  </si>
  <si>
    <r>
      <rPr>
        <sz val="7"/>
        <color theme="1"/>
        <rFont val="Times New Roman"/>
        <family val="1"/>
      </rPr>
      <t xml:space="preserve"> </t>
    </r>
    <r>
      <rPr>
        <sz val="10"/>
        <color theme="1"/>
        <rFont val="Arial"/>
        <family val="2"/>
      </rPr>
      <t>Hurto.</t>
    </r>
  </si>
  <si>
    <r>
      <rPr>
        <sz val="7"/>
        <color theme="1"/>
        <rFont val="Times New Roman"/>
        <family val="1"/>
      </rPr>
      <t xml:space="preserve"> </t>
    </r>
    <r>
      <rPr>
        <sz val="10"/>
        <color theme="1"/>
        <rFont val="Arial"/>
        <family val="2"/>
      </rPr>
      <t>Asaltos.</t>
    </r>
  </si>
  <si>
    <t>Secuestros.</t>
  </si>
  <si>
    <r>
      <rPr>
        <sz val="7"/>
        <color theme="1"/>
        <rFont val="Times New Roman"/>
        <family val="1"/>
      </rPr>
      <t xml:space="preserve"> </t>
    </r>
    <r>
      <rPr>
        <sz val="10"/>
        <color theme="1"/>
        <rFont val="Arial"/>
        <family val="2"/>
      </rPr>
      <t>Asonadas.</t>
    </r>
  </si>
  <si>
    <r>
      <rPr>
        <sz val="7"/>
        <color theme="1"/>
        <rFont val="Times New Roman"/>
        <family val="1"/>
      </rPr>
      <t xml:space="preserve"> </t>
    </r>
    <r>
      <rPr>
        <sz val="10"/>
        <color theme="1"/>
        <rFont val="Arial"/>
        <family val="2"/>
      </rPr>
      <t>Terrorismo.</t>
    </r>
  </si>
  <si>
    <t>Concentraciones masivas – Actos vandálicos.</t>
  </si>
  <si>
    <t xml:space="preserve">Otros. </t>
  </si>
  <si>
    <t xml:space="preserve"> </t>
  </si>
  <si>
    <t>SUMA TOTAL PROMEDIOS</t>
  </si>
  <si>
    <t>Promedio Características de Seguridad</t>
  </si>
  <si>
    <t>¿Se cuenta con un esquema de seguridad física?</t>
  </si>
  <si>
    <t>¿Se cuenta con elementos de protección personal para la respuesta a emergencias, de acuerdo con las amenazas identificadas y las necesidades de su Organización?</t>
  </si>
  <si>
    <t>¿Se cuenta con elementos de protección suficientes y adecuados para el personal de la organización en sus  actividades de rutina?</t>
  </si>
  <si>
    <t>¿Se han contemplado acciones específicas teniendo en cuenta la clasificación de la población en la preparación y respuesta a emergencias?</t>
  </si>
  <si>
    <t>¿Se ha identificado y clasificado el personal fijo y flotante en los diferentes horarios laborales y no laborales (menores de edad, adultos mayores, personas con discapacidad física)?</t>
  </si>
  <si>
    <t>3. Características de Seguridad</t>
  </si>
  <si>
    <t>NO</t>
  </si>
  <si>
    <t>PARCIAL</t>
  </si>
  <si>
    <t>SI</t>
  </si>
  <si>
    <t>OBSERVACIONES</t>
  </si>
  <si>
    <t>RESPUESTA</t>
  </si>
  <si>
    <t>PUNTO A EVALUAR</t>
  </si>
  <si>
    <t>No.</t>
  </si>
  <si>
    <t>Promedio Capacitación y Entrenamiento</t>
  </si>
  <si>
    <t>¿Se cuenta con mecanismos de difusión en temas de prevención y respuesta a emergencias?</t>
  </si>
  <si>
    <t>¿Se cuenta con un programa de
entrenamiento en respuesta a emergencias para todos los miembros de la organización?</t>
  </si>
  <si>
    <t>¿Todos los miembros de la organización se han capacitado de acuerdo al programa de capacitación en prevención y respuesta a emergencias?</t>
  </si>
  <si>
    <t>¿Se cuenta con un programa de capacitación en prevención y respuesta a emergencias?</t>
  </si>
  <si>
    <t>2. Capacitación y Entrenamiento</t>
  </si>
  <si>
    <t>Promedio Gestión Organizacional</t>
  </si>
  <si>
    <t>¿Existe y se mantiene actualizado todos los componentes del Plan de Emergencias y Contingencias?</t>
  </si>
  <si>
    <t>¿Existen instrumentos para hacer inspecciones a las áreas para la identificación de condiciones inseguras que puedan generar emergencias?</t>
  </si>
  <si>
    <t>¿Han establecido mecanismos de interacción con su entorno que faciliten dar respuesta apropiada a los eventos que se puedan presentar? (Comités de Ayuda Mutua –CAM, Mapa Comunitario de Riesgos, Sistemas de Alerta Temprana – SAT, etc.)</t>
  </si>
  <si>
    <t>¿La estructura organizacional para la respuesta a emergencias garantiza la respuesta a los eventos que se puedan presentar tanto en los horarios laborales como en los no laborales?</t>
  </si>
  <si>
    <t>¿Promueve activamente la participación de sus trabajadores en un programa de preparación para emergencias?</t>
  </si>
  <si>
    <t>¿Existe un esquema organizacional para la respuesta a emergencias con funciones y responsables asignados (Brigadas, Sistema Comando de Incidentes – SCI, entre otros) y se mantiene actualizado?</t>
  </si>
  <si>
    <t>¿Existe una política general en Gestión del Riesgo donde se indican lineamientos de emergencias?</t>
  </si>
  <si>
    <t>1. Gestión Organizacional</t>
  </si>
  <si>
    <t xml:space="preserve">ANÁLISIS DE VULNERABILIDAD DE LAS PERSONAS </t>
  </si>
  <si>
    <t>ANÁLISIS DE VULNERABILIDAD DE LOS PROCESOS</t>
  </si>
  <si>
    <t>1. Servicios</t>
  </si>
  <si>
    <t>¿Se cuenta suministro de energía permanente?</t>
  </si>
  <si>
    <t>¿Se cuenta suministro de agua permanente?</t>
  </si>
  <si>
    <t>¿Se cuenta con un programa de gestión de residuos?</t>
  </si>
  <si>
    <t>¿Se cuenta con servicio de comunicaciones internas?</t>
  </si>
  <si>
    <t>Promedio Servicios</t>
  </si>
  <si>
    <t>2. Sistemas Alternos</t>
  </si>
  <si>
    <t>¿Se cuenta con sistemas redundantes para el
suministro de agua (tanque de reserva de agua, pozos subterráneos, carro tanque,
entre otros?</t>
  </si>
  <si>
    <t>¿Se cuenta con sistemas redundantes para el
suministro de energía (plantas eléctricas, acumuladores, paneles solares, entre otros?</t>
  </si>
  <si>
    <t>¿Se cuenta con hidrantes internos y/o externos?</t>
  </si>
  <si>
    <t>Promedio Alternos</t>
  </si>
  <si>
    <t>3. Recuperación</t>
  </si>
  <si>
    <t>Se tienen identificados los procesos vitales para el funcionamiento de su organización?</t>
  </si>
  <si>
    <t>Se cuenta con un plan de continuidad del negocio?</t>
  </si>
  <si>
    <t>¿Se cuenta con algún sistema de seguros para los integrantes de la organización?</t>
  </si>
  <si>
    <t>¿Se tienen aseguradas las edificaciones y los bienes en general para cada amenaza
identificada?</t>
  </si>
  <si>
    <t>¿Se encuentra asegurada la información digital y análoga de la organización?</t>
  </si>
  <si>
    <t>Promedio Recuperación</t>
  </si>
  <si>
    <t>Promedio de Equipos</t>
  </si>
  <si>
    <t>¿Se cuenta con programa de mantenimiento  preventivo y correctivo para los equipos de emergencia?</t>
  </si>
  <si>
    <t>¿Se cuenta con medios de transporte para el apoyo logístico en una emergencia?</t>
  </si>
  <si>
    <t>¿Se cuenta con un sistema de
comunicaciones internas para la respuesta a emergencias?</t>
  </si>
  <si>
    <t>¿Se cuenta con sistemas de control o mitigación de la amenaza identificada?</t>
  </si>
  <si>
    <t>¿Se cuenta con algún sistema de alarma en caso de emergencia?</t>
  </si>
  <si>
    <t>¿Se cuenta con sistemas de detección y/o monitoreo de la amenaza identificada?</t>
  </si>
  <si>
    <t>3. Equipos</t>
  </si>
  <si>
    <t>Promedio Edificaciones</t>
  </si>
  <si>
    <t>¿Se tienen asegurados o anclados enseres, gabinetes u objetos que puedan caer?</t>
  </si>
  <si>
    <t>¿Las ventanas cuentan con película de seguridad?</t>
  </si>
  <si>
    <t>¿Se tienen identificados espacios para la ubicación de instalaciones de emergencias (puntos de encuentro, puestos de mando, módulos de estabilización de heridos, entre otros)?</t>
  </si>
  <si>
    <t>¿Están definidas las rutas de evacuación y salidas de emergencia, debidamente señalizadas y con iluminación alterna?</t>
  </si>
  <si>
    <t>¿Las escaleras de emergencia se encuentran en buen estado, poseen doble     pasamano,    señalización, antideslizantes, entre otras características de seguridad?</t>
  </si>
  <si>
    <t>¿Existen puertas y muros cortafuego, puertas anti pánico, entre otras características de seguridad?</t>
  </si>
  <si>
    <t>¿El tipo de construcción es sismo resistente o cuenta con un refuerzo estructural?</t>
  </si>
  <si>
    <t>2. Edificaciones</t>
  </si>
  <si>
    <t>Promedio Suministro</t>
  </si>
  <si>
    <t>¿Se cuenta con implementos básicos para la atención de heridos, tales como: camillas, botiquines, guantes, entre otros, de acuerdo con las necesidades de su Organización?</t>
  </si>
  <si>
    <t>¿Se cuenta con implementos básicos para la respuesta de acuerdo con la amenaza identificada?</t>
  </si>
  <si>
    <t>1. Suministro</t>
  </si>
  <si>
    <t xml:space="preserve">ANÁLISIS DE VULNERABILIDAD DE LOS RECURSOS  </t>
  </si>
  <si>
    <t>RESPONSABLE</t>
  </si>
  <si>
    <t>FECHA DE EJECUCIÓN (dd/mm/aa)</t>
  </si>
  <si>
    <t>MEDIDA DE INTERVENCIÓN</t>
  </si>
  <si>
    <t>AMENAZA</t>
  </si>
  <si>
    <t>PRIORIZACIÓN DE AMENAZAS Y MEDIDAS DE INTERVENCIÓN</t>
  </si>
  <si>
    <t>INTERPRETACIÓN</t>
  </si>
  <si>
    <t>RESULTADO DEL DIAMANTE</t>
  </si>
  <si>
    <t>COLOR ROMBO SISTEMAS Y PROCESOS</t>
  </si>
  <si>
    <t>TOTAL VULNERABILIDAD DE SISTEMAS Y PROCESOS</t>
  </si>
  <si>
    <t>3. RECUPERACIÓN</t>
  </si>
  <si>
    <t>2. SISTEMAS ALTERNOS</t>
  </si>
  <si>
    <t>1. SERVICIOS</t>
  </si>
  <si>
    <t>COLOR ROMBO DE RECURSOS</t>
  </si>
  <si>
    <t>TOTAL VULNERABILIDAD DE RECURSOS</t>
  </si>
  <si>
    <t>3. EQUIPOS</t>
  </si>
  <si>
    <t>2. EDIFICACIONES</t>
  </si>
  <si>
    <t>1. SUMINISTRO</t>
  </si>
  <si>
    <t>COLOR ROMBO DE PERSONAS</t>
  </si>
  <si>
    <t>TOTAL VULNERABILIDAD DE PERSONAS</t>
  </si>
  <si>
    <t>3. CARACTERÍSTICAS DE SEGURIDAD</t>
  </si>
  <si>
    <t>2. CAPACITACIÓN Y ENTRENAMIENTO</t>
  </si>
  <si>
    <t>1. GESTIÓN ORGANIZACIONAL</t>
  </si>
  <si>
    <t>COLOR ROMBO</t>
  </si>
  <si>
    <t>SISTEMAS Y PROCESOS</t>
  </si>
  <si>
    <t>RECURSOS</t>
  </si>
  <si>
    <t>PERSONAS</t>
  </si>
  <si>
    <t>NIVEL DE RIESGO</t>
  </si>
  <si>
    <t>ANÁLISIS DE VULNERABILIDAD</t>
  </si>
  <si>
    <t>ANÁLISIS DE AMENAZA</t>
  </si>
  <si>
    <r>
      <t xml:space="preserve">Antes de diligenciar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t>
    </r>
    <r>
      <rPr>
        <u/>
        <sz val="10"/>
        <color theme="0" tint="-0.499984740745262"/>
        <rFont val="Arial"/>
        <family val="2"/>
      </rPr>
      <t>4. No cambie el orden del documento, no adicione, ajuste ni elimine columnas ni filas.</t>
    </r>
    <r>
      <rPr>
        <sz val="10"/>
        <color theme="0" tint="-0.499984740745262"/>
        <rFont val="Arial"/>
        <family val="2"/>
      </rPr>
      <t xml:space="preserve">
5. Si tiene dudas por favor comuníquese con el responsable del SG-SST en su Dirección de Sanidad.</t>
    </r>
  </si>
  <si>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t>
    </r>
    <r>
      <rPr>
        <u/>
        <sz val="10"/>
        <color theme="0" tint="-0.499984740745262"/>
        <rFont val="Arial"/>
        <family val="2"/>
      </rPr>
      <t>4. No cambie el orden del documento, no adicione, ajuste ni elimine columnas ni filas.</t>
    </r>
    <r>
      <rPr>
        <sz val="10"/>
        <color theme="0" tint="-0.499984740745262"/>
        <rFont val="Arial"/>
        <family val="2"/>
      </rPr>
      <t xml:space="preserve">
5. Si tiene dudas por favor comuníquese con el responsable del SG-SST en su Dirección de Sanidad.</t>
    </r>
  </si>
  <si>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ni filas.
5. Si tiene dudas por favor comuníquese con el responsable del SG-SST en su Dirección de Sanidad.</t>
  </si>
  <si>
    <t>faf</t>
  </si>
  <si>
    <t>Posible</t>
  </si>
  <si>
    <t>Inminente</t>
  </si>
  <si>
    <t xml:space="preserve">Clasificación </t>
  </si>
  <si>
    <t>Probable</t>
  </si>
  <si>
    <t>MINISTERIO DE DEFENSA NACIONAL
COMANDO GENERAL DE LAS FUERZAS MILITARES
DIRECCIÓN GENERAL DE SANIDAD MILITAR
SUBDIRECCIÓN ADMINISTRATIVA Y FINANCIERA
GRUPO DE TALENTO HUMANO</t>
  </si>
  <si>
    <t>Matriz análisis de amenazas DIGSA</t>
  </si>
  <si>
    <t>Matriz análisis de vulnerabilidad de las personas DIGSA</t>
  </si>
  <si>
    <t>Matriz análisis de vulnerabilidad de los recursos DIGSA</t>
  </si>
  <si>
    <t>Matriz análisis de vulnerabilidad de los procesos DIGSA</t>
  </si>
  <si>
    <t>Matriz consolidado análisis de amenazas, vulnerabilidad y nivel de riesgo DIGSA</t>
  </si>
  <si>
    <t>Matriz priorización de amenazas DIGSA</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</si>
  <si>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5. </t>
    </r>
    <r>
      <rPr>
        <u/>
        <sz val="10"/>
        <color theme="0" tint="-0.34998626667073579"/>
        <rFont val="Arial"/>
        <family val="2"/>
      </rPr>
      <t>Adicione o elimine las filas que se encuentran de color BLANCO de acuerdo al número de amenazas identificadas en el análisis.</t>
    </r>
    <r>
      <rPr>
        <sz val="10"/>
        <color theme="0" tint="-0.34998626667073579"/>
        <rFont val="Arial"/>
        <family val="2"/>
      </rPr>
      <t xml:space="preserve">
6. Si tiene dudas por favor comuníquese con el responsable del SG-SST en su Dirección de Sanidad.</t>
    </r>
  </si>
  <si>
    <t>Código: MDN-COGFM-PROATH-DIGSA-MT.95.1-14 V1</t>
  </si>
  <si>
    <t>Código:  MDN-COGFM-PROATH-DIGSA-MT.95.1-19 V1</t>
  </si>
  <si>
    <t>Código:  MDN-COGFM-PROATH-DIGSA-MT.95.1-22 V1</t>
  </si>
  <si>
    <t>Código:  MDN-COGFM-PROATH-DIGSA-MT.95.1-23 V1</t>
  </si>
  <si>
    <t>Código:  MDN-COGFM-PROATH-DIGSA-MT.95.1-20 V1</t>
  </si>
  <si>
    <t>Código:  MDN-COGFM-PROATH-DIGSA-MT.95.1-21 V1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</si>
</sst>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37" x14ac:knownFonts="1">
    <font>
      <sz val="11"/>
      <color theme="1"/>
      <name val="Calibri"/>
      <family val="2"/>
      <scheme val="minor"/>
    </font>
    <font>
      <sz val="11"/>
      <color theme="1"/>
      <name val="Arial"/>
      <family val="2"/>
    </font>
    <font>
      <sz val="8"/>
      <color theme="1"/>
      <name val="Arial"/>
      <family val="2"/>
    </font>
    <font>
      <sz val="10"/>
      <color theme="0" tint="-0.34998626667073579"/>
      <name val="Arial"/>
      <family val="2"/>
    </font>
    <font>
      <b/>
      <sz val="10"/>
      <color theme="0"/>
      <name val="Arial"/>
      <family val="2"/>
    </font>
    <font>
      <b/>
      <sz val="10"/>
      <name val="Arial"/>
      <family val="2"/>
    </font>
    <font>
      <b/>
      <sz val="10"/>
      <color theme="1"/>
      <name val="Arial"/>
      <family val="2"/>
    </font>
    <font>
      <sz val="10"/>
      <color theme="1"/>
      <name val="Arial"/>
      <family val="2"/>
    </font>
    <font>
      <sz val="10"/>
      <color rgb="FF000000"/>
      <name val="Arial"/>
      <family val="2"/>
    </font>
    <font>
      <sz val="10"/>
      <name val="Arial"/>
      <family val="2"/>
    </font>
    <font>
      <sz val="10"/>
      <color theme="1"/>
      <name val="Symbol"/>
      <family val="1"/>
      <charset val="2"/>
    </font>
    <font>
      <sz val="7"/>
      <color theme="1"/>
      <name val="Times New Roman"/>
      <family val="1"/>
    </font>
    <font>
      <b/>
      <sz val="9"/>
      <color indexed="81"/>
      <name val="Tahoma"/>
      <family val="2"/>
    </font>
    <font>
      <sz val="9"/>
      <color indexed="81"/>
      <name val="Tahoma"/>
      <family val="2"/>
    </font>
    <font>
      <sz val="8"/>
      <name val="Arial"/>
      <family val="2"/>
    </font>
    <font>
      <sz val="9"/>
      <color theme="1"/>
      <name val="Arial"/>
      <family val="2"/>
    </font>
    <font>
      <b/>
      <sz val="12"/>
      <name val="Arial"/>
      <family val="2"/>
    </font>
    <font>
      <sz val="10"/>
      <color theme="0"/>
      <name val="Arial"/>
      <family val="2"/>
    </font>
    <font>
      <b/>
      <sz val="14"/>
      <name val="Arial"/>
      <family val="2"/>
    </font>
    <font>
      <b/>
      <sz val="9"/>
      <name val="Arial"/>
      <family val="2"/>
    </font>
    <font>
      <b/>
      <sz val="9"/>
      <color theme="1"/>
      <name val="Arial"/>
      <family val="2"/>
    </font>
    <font>
      <b/>
      <sz val="9"/>
      <color theme="0"/>
      <name val="Arial"/>
      <family val="2"/>
    </font>
    <font>
      <sz val="10"/>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8"/>
      <name val="Tahoma"/>
      <family val="2"/>
    </font>
    <font>
      <sz val="8"/>
      <color theme="1"/>
      <name val="Tahoma"/>
      <family val="2"/>
    </font>
    <font>
      <b/>
      <sz val="7"/>
      <name val="Arial"/>
      <family val="2"/>
    </font>
    <font>
      <sz val="7"/>
      <color theme="0"/>
      <name val="Arial"/>
      <family val="2"/>
    </font>
    <font>
      <sz val="11"/>
      <color theme="0"/>
      <name val="Arial"/>
      <family val="2"/>
    </font>
    <font>
      <sz val="11"/>
      <color theme="1"/>
      <name val="Calibri"/>
      <family val="2"/>
      <scheme val="minor"/>
    </font>
    <font>
      <b/>
      <sz val="11"/>
      <color theme="1"/>
      <name val="Calibri"/>
      <family val="2"/>
      <scheme val="minor"/>
    </font>
    <font>
      <sz val="10"/>
      <color theme="0" tint="-0.499984740745262"/>
      <name val="Arial"/>
      <family val="2"/>
    </font>
    <font>
      <u/>
      <sz val="10"/>
      <color theme="0" tint="-0.499984740745262"/>
      <name val="Arial"/>
      <family val="2"/>
    </font>
    <font>
      <u/>
      <sz val="10"/>
      <color theme="0" tint="-0.34998626667073579"/>
      <name val="Arial"/>
      <family val="2"/>
    </font>
  </fonts>
  <fills count="11">
    <fill>
      <patternFill patternType="none"/>
    </fill>
    <fill>
      <patternFill patternType="gray125"/>
    </fill>
    <fill>
      <patternFill patternType="solid">
        <fgColor theme="3"/>
        <bgColor indexed="64"/>
      </patternFill>
    </fill>
    <fill>
      <patternFill patternType="solid">
        <fgColor theme="6"/>
        <bgColor indexed="64"/>
      </patternFill>
    </fill>
    <fill>
      <patternFill patternType="solid">
        <fgColor theme="0" tint="-0.34998626667073579"/>
        <bgColor indexed="64"/>
      </patternFill>
    </fill>
    <fill>
      <patternFill patternType="solid">
        <fgColor theme="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32" fillId="0" borderId="0" applyFont="0" applyFill="0" applyBorder="0" applyAlignment="0" applyProtection="0"/>
  </cellStyleXfs>
  <cellXfs count="184">
    <xf numFmtId="0" fontId="0" fillId="0" borderId="0" xfId="0"/>
    <xf numFmtId="0" fontId="1" fillId="0" borderId="0" xfId="0" applyFont="1" applyAlignment="1">
      <alignmen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15"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16" xfId="0" applyFont="1" applyBorder="1" applyAlignment="1">
      <alignment horizontal="center" vertical="center" wrapText="1"/>
    </xf>
    <xf numFmtId="0" fontId="7" fillId="0" borderId="17" xfId="0" applyFont="1" applyBorder="1" applyAlignment="1">
      <alignment horizontal="justify" vertical="center" wrapText="1"/>
    </xf>
    <xf numFmtId="0" fontId="6" fillId="0" borderId="20" xfId="0" applyFont="1" applyBorder="1" applyAlignment="1">
      <alignment horizontal="center" vertical="center" wrapText="1"/>
    </xf>
    <xf numFmtId="0" fontId="10" fillId="0" borderId="21" xfId="0" applyFont="1" applyBorder="1" applyAlignment="1">
      <alignment horizontal="justify" vertical="center" wrapText="1"/>
    </xf>
    <xf numFmtId="0" fontId="10" fillId="0" borderId="1" xfId="0" applyFont="1" applyBorder="1" applyAlignment="1">
      <alignment horizontal="justify" vertical="center" wrapText="1"/>
    </xf>
    <xf numFmtId="0" fontId="7" fillId="0" borderId="17" xfId="0" applyFont="1" applyBorder="1" applyAlignment="1">
      <alignment vertical="center"/>
    </xf>
    <xf numFmtId="0" fontId="15" fillId="0" borderId="0" xfId="0" applyFont="1" applyAlignment="1">
      <alignment vertical="center"/>
    </xf>
    <xf numFmtId="4" fontId="15" fillId="0" borderId="0" xfId="0" applyNumberFormat="1" applyFont="1" applyAlignment="1">
      <alignment horizontal="center" vertical="center"/>
    </xf>
    <xf numFmtId="0" fontId="15" fillId="0" borderId="0" xfId="0" applyFont="1" applyAlignment="1">
      <alignment horizontal="center" vertical="center"/>
    </xf>
    <xf numFmtId="4" fontId="5" fillId="0" borderId="1" xfId="0" applyNumberFormat="1" applyFont="1" applyFill="1" applyBorder="1" applyAlignment="1">
      <alignment horizontal="center" vertical="center"/>
    </xf>
    <xf numFmtId="4" fontId="16" fillId="6" borderId="1" xfId="0" applyNumberFormat="1" applyFont="1" applyFill="1" applyBorder="1" applyAlignment="1">
      <alignment horizontal="center" vertical="center"/>
    </xf>
    <xf numFmtId="0" fontId="6" fillId="0" borderId="1" xfId="0" applyFont="1" applyBorder="1" applyAlignment="1">
      <alignment horizontal="center" vertical="center"/>
    </xf>
    <xf numFmtId="4" fontId="4" fillId="2" borderId="1" xfId="0" applyNumberFormat="1" applyFont="1" applyFill="1" applyBorder="1" applyAlignment="1">
      <alignment horizontal="center" vertical="center"/>
    </xf>
    <xf numFmtId="4" fontId="7" fillId="0" borderId="1" xfId="0" applyNumberFormat="1" applyFont="1" applyBorder="1" applyAlignment="1" applyProtection="1">
      <alignment horizontal="left" vertical="center" wrapText="1"/>
      <protection locked="0"/>
    </xf>
    <xf numFmtId="4" fontId="7" fillId="0" borderId="1" xfId="0" applyNumberFormat="1"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7" fillId="0" borderId="1" xfId="0" applyFont="1" applyBorder="1" applyAlignment="1">
      <alignment vertical="center" wrapText="1"/>
    </xf>
    <xf numFmtId="4" fontId="7" fillId="0" borderId="1" xfId="0" applyNumberFormat="1"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7"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protection locked="0"/>
    </xf>
    <xf numFmtId="0" fontId="15" fillId="0" borderId="1" xfId="0" applyFont="1" applyBorder="1" applyAlignment="1">
      <alignment vertical="center" wrapText="1"/>
    </xf>
    <xf numFmtId="0" fontId="20" fillId="8" borderId="1" xfId="0" applyFont="1" applyFill="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4" fontId="15" fillId="0" borderId="1" xfId="0" applyNumberFormat="1" applyFont="1" applyBorder="1" applyAlignment="1">
      <alignment horizontal="center" vertical="center"/>
    </xf>
    <xf numFmtId="0" fontId="15" fillId="0" borderId="1" xfId="0" applyFont="1" applyBorder="1" applyAlignment="1" applyProtection="1">
      <alignment vertical="center"/>
      <protection locked="0"/>
    </xf>
    <xf numFmtId="0" fontId="20" fillId="0" borderId="1" xfId="0" applyFont="1" applyBorder="1" applyAlignment="1" applyProtection="1">
      <alignment horizontal="center" vertical="center"/>
      <protection locked="0"/>
    </xf>
    <xf numFmtId="0" fontId="15" fillId="8" borderId="1" xfId="0" applyFont="1" applyFill="1" applyBorder="1" applyAlignment="1" applyProtection="1">
      <alignment horizontal="center" vertical="center"/>
      <protection locked="0"/>
    </xf>
    <xf numFmtId="4" fontId="21" fillId="2" borderId="14" xfId="0" applyNumberFormat="1" applyFont="1" applyFill="1" applyBorder="1" applyAlignment="1">
      <alignment horizontal="center" vertical="center"/>
    </xf>
    <xf numFmtId="0" fontId="20" fillId="0" borderId="14" xfId="0" applyFont="1" applyBorder="1" applyAlignment="1">
      <alignment horizontal="center" vertical="center"/>
    </xf>
    <xf numFmtId="0" fontId="15" fillId="0" borderId="1" xfId="0" applyFont="1" applyBorder="1" applyAlignment="1" applyProtection="1">
      <alignment horizontal="left" vertical="center" wrapText="1"/>
      <protection locked="0"/>
    </xf>
    <xf numFmtId="4" fontId="21" fillId="2" borderId="1" xfId="0" applyNumberFormat="1" applyFont="1" applyFill="1" applyBorder="1" applyAlignment="1">
      <alignment horizontal="center" vertical="center"/>
    </xf>
    <xf numFmtId="0" fontId="20" fillId="0" borderId="1" xfId="0" applyFont="1" applyBorder="1" applyAlignment="1">
      <alignment horizontal="center" vertical="center"/>
    </xf>
    <xf numFmtId="4" fontId="16" fillId="7" borderId="1" xfId="0" applyNumberFormat="1" applyFont="1" applyFill="1" applyBorder="1" applyAlignment="1">
      <alignment horizontal="center" vertical="center"/>
    </xf>
    <xf numFmtId="4" fontId="19" fillId="0" borderId="1" xfId="0" applyNumberFormat="1" applyFont="1" applyFill="1" applyBorder="1" applyAlignment="1">
      <alignment horizontal="center" vertical="center"/>
    </xf>
    <xf numFmtId="4" fontId="15" fillId="0" borderId="0" xfId="0" applyNumberFormat="1"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22" fillId="0" borderId="0" xfId="0" applyFont="1" applyAlignment="1">
      <alignment vertical="center"/>
    </xf>
    <xf numFmtId="4" fontId="16" fillId="9" borderId="1" xfId="0" applyNumberFormat="1" applyFont="1" applyFill="1" applyBorder="1" applyAlignment="1">
      <alignment horizontal="center" vertical="center"/>
    </xf>
    <xf numFmtId="0" fontId="7" fillId="0" borderId="1" xfId="0" applyFont="1" applyBorder="1" applyAlignment="1" applyProtection="1">
      <alignment horizontal="left" vertical="center" wrapText="1"/>
      <protection locked="0"/>
    </xf>
    <xf numFmtId="0" fontId="7" fillId="0" borderId="0" xfId="0" applyFont="1" applyAlignment="1">
      <alignment horizontal="right" vertical="center"/>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lignment horizontal="left" vertical="center" wrapText="1"/>
    </xf>
    <xf numFmtId="0" fontId="23" fillId="0" borderId="0" xfId="0" applyFont="1" applyAlignment="1">
      <alignment vertical="center" wrapText="1"/>
    </xf>
    <xf numFmtId="0" fontId="23" fillId="0" borderId="0" xfId="0" applyFont="1" applyBorder="1" applyAlignment="1">
      <alignment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25" fillId="0" borderId="1" xfId="0" applyFont="1" applyBorder="1" applyAlignment="1">
      <alignment vertical="center" wrapText="1"/>
    </xf>
    <xf numFmtId="0" fontId="26"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4" fontId="2" fillId="0" borderId="1" xfId="0" applyNumberFormat="1" applyFont="1" applyBorder="1" applyAlignment="1" applyProtection="1">
      <alignment horizontal="center" vertical="center"/>
      <protection locked="0"/>
    </xf>
    <xf numFmtId="4" fontId="1" fillId="0" borderId="1" xfId="0" applyNumberFormat="1" applyFont="1" applyBorder="1" applyAlignment="1" applyProtection="1">
      <alignment vertical="center"/>
      <protection locked="0"/>
    </xf>
    <xf numFmtId="4" fontId="29" fillId="0" borderId="1" xfId="0" applyNumberFormat="1" applyFont="1" applyFill="1" applyBorder="1" applyAlignment="1">
      <alignment horizontal="center" vertical="center"/>
    </xf>
    <xf numFmtId="4" fontId="1" fillId="0" borderId="1" xfId="0" applyNumberFormat="1" applyFont="1" applyBorder="1" applyAlignment="1">
      <alignment horizontal="center" vertical="center"/>
    </xf>
    <xf numFmtId="4" fontId="1" fillId="0" borderId="1" xfId="0" quotePrefix="1"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wrapText="1"/>
      <protection locked="0"/>
    </xf>
    <xf numFmtId="0" fontId="30" fillId="2" borderId="1" xfId="0" applyFont="1" applyFill="1" applyBorder="1" applyAlignment="1">
      <alignment horizontal="center" vertical="center" wrapText="1"/>
    </xf>
    <xf numFmtId="0" fontId="30" fillId="2" borderId="1" xfId="0" applyFont="1" applyFill="1" applyBorder="1" applyAlignment="1">
      <alignment horizontal="center" vertical="center" textRotation="90" wrapText="1"/>
    </xf>
    <xf numFmtId="0" fontId="31" fillId="2" borderId="1" xfId="0" applyFont="1" applyFill="1" applyBorder="1" applyAlignment="1">
      <alignment horizontal="center" vertical="center"/>
    </xf>
    <xf numFmtId="4" fontId="1" fillId="0" borderId="1" xfId="1" applyNumberFormat="1" applyFont="1" applyBorder="1" applyAlignment="1">
      <alignment horizontal="center" vertical="center"/>
    </xf>
    <xf numFmtId="0" fontId="6" fillId="0" borderId="1" xfId="0" applyFont="1" applyBorder="1" applyAlignment="1">
      <alignment horizontal="center" vertical="center"/>
    </xf>
    <xf numFmtId="0" fontId="4" fillId="2" borderId="1" xfId="0" applyFont="1" applyFill="1" applyBorder="1" applyAlignment="1">
      <alignment horizontal="center" vertical="center"/>
    </xf>
    <xf numFmtId="0" fontId="7" fillId="0" borderId="14"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7"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0" fontId="7" fillId="0" borderId="21" xfId="0" applyFont="1" applyBorder="1" applyAlignment="1" applyProtection="1">
      <alignment horizontal="left" vertical="center" wrapText="1"/>
      <protection locked="0"/>
    </xf>
    <xf numFmtId="0" fontId="8" fillId="0" borderId="2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9" fillId="0" borderId="14" xfId="0" applyNumberFormat="1" applyFont="1" applyBorder="1" applyAlignment="1" applyProtection="1">
      <alignment horizontal="center" vertical="center"/>
      <protection locked="0"/>
    </xf>
    <xf numFmtId="0" fontId="33" fillId="10" borderId="0" xfId="0" applyFont="1" applyFill="1"/>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8" fillId="0" borderId="27" xfId="0" applyFont="1" applyBorder="1" applyAlignment="1" applyProtection="1">
      <alignment horizontal="center" vertical="center" wrapText="1"/>
      <protection locked="0"/>
    </xf>
    <xf numFmtId="0" fontId="9" fillId="0" borderId="28" xfId="0" applyFont="1" applyBorder="1" applyAlignment="1">
      <alignment horizontal="center" vertical="center"/>
    </xf>
    <xf numFmtId="0" fontId="7" fillId="0" borderId="21" xfId="0" applyFont="1" applyBorder="1" applyAlignment="1">
      <alignment horizontal="justify" vertical="center" wrapText="1"/>
    </xf>
    <xf numFmtId="0" fontId="8" fillId="0" borderId="21" xfId="0" applyFont="1" applyBorder="1" applyAlignment="1" applyProtection="1">
      <alignment horizontal="left" vertical="center" wrapText="1"/>
      <protection locked="0"/>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4" fillId="0" borderId="1" xfId="0" applyFont="1" applyBorder="1" applyAlignment="1">
      <alignment horizontal="left"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5" fillId="6" borderId="0" xfId="0" applyFont="1" applyFill="1" applyBorder="1" applyAlignment="1">
      <alignment horizontal="left" vertical="center"/>
    </xf>
    <xf numFmtId="0" fontId="5" fillId="6" borderId="6" xfId="0" applyFont="1" applyFill="1" applyBorder="1" applyAlignment="1">
      <alignment horizontal="left" vertical="center"/>
    </xf>
    <xf numFmtId="0" fontId="6" fillId="0" borderId="1" xfId="0" applyFont="1" applyBorder="1" applyAlignment="1">
      <alignment horizontal="center"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18" fillId="6" borderId="24" xfId="0" applyFont="1" applyFill="1" applyBorder="1" applyAlignment="1">
      <alignment horizontal="center" vertical="center" wrapText="1"/>
    </xf>
    <xf numFmtId="0" fontId="18" fillId="6" borderId="22" xfId="0" applyFont="1" applyFill="1" applyBorder="1" applyAlignment="1">
      <alignment horizontal="center" vertical="center" wrapText="1"/>
    </xf>
    <xf numFmtId="0" fontId="18" fillId="6" borderId="23" xfId="0" applyFont="1" applyFill="1" applyBorder="1" applyAlignment="1">
      <alignment horizontal="center" vertical="center" wrapText="1"/>
    </xf>
    <xf numFmtId="0" fontId="4"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7"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wrapText="1"/>
    </xf>
    <xf numFmtId="0" fontId="15" fillId="0" borderId="0" xfId="0" applyFont="1" applyAlignment="1">
      <alignment horizontal="center" vertical="center"/>
    </xf>
    <xf numFmtId="0" fontId="5" fillId="6" borderId="0" xfId="0" applyFont="1" applyFill="1" applyBorder="1" applyAlignment="1">
      <alignment horizontal="left" vertical="center" wrapText="1"/>
    </xf>
    <xf numFmtId="0" fontId="5" fillId="6" borderId="6" xfId="0" applyFont="1" applyFill="1" applyBorder="1" applyAlignment="1">
      <alignment horizontal="left" vertical="center" wrapText="1"/>
    </xf>
    <xf numFmtId="0" fontId="15" fillId="0" borderId="3" xfId="0" applyFont="1" applyBorder="1" applyAlignment="1">
      <alignment horizontal="center" vertical="center"/>
    </xf>
    <xf numFmtId="0" fontId="15" fillId="0" borderId="22" xfId="0" applyFont="1" applyBorder="1" applyAlignment="1">
      <alignment horizontal="center" vertical="center"/>
    </xf>
    <xf numFmtId="0" fontId="1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4" fontId="14" fillId="0" borderId="1" xfId="0" applyNumberFormat="1" applyFont="1" applyBorder="1" applyAlignment="1">
      <alignment horizontal="left" vertical="center"/>
    </xf>
    <xf numFmtId="0" fontId="18" fillId="9" borderId="24" xfId="0" applyFont="1" applyFill="1" applyBorder="1" applyAlignment="1">
      <alignment horizontal="center" vertical="center" wrapText="1"/>
    </xf>
    <xf numFmtId="0" fontId="18" fillId="9" borderId="22"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20" fillId="0" borderId="24" xfId="0" applyFont="1" applyBorder="1" applyAlignment="1">
      <alignment horizontal="center" vertical="center"/>
    </xf>
    <xf numFmtId="0" fontId="20" fillId="0" borderId="23" xfId="0" applyFont="1" applyBorder="1" applyAlignment="1">
      <alignment horizontal="center" vertical="center"/>
    </xf>
    <xf numFmtId="0" fontId="5" fillId="9" borderId="1" xfId="0" applyFont="1" applyFill="1" applyBorder="1" applyAlignment="1">
      <alignment horizontal="left" vertical="center"/>
    </xf>
    <xf numFmtId="0" fontId="7" fillId="0" borderId="22" xfId="0" applyFont="1" applyBorder="1" applyAlignment="1">
      <alignment horizontal="center" vertical="center"/>
    </xf>
    <xf numFmtId="0" fontId="5" fillId="9" borderId="0" xfId="0" applyFont="1" applyFill="1" applyBorder="1" applyAlignment="1">
      <alignment horizontal="left" vertical="center"/>
    </xf>
    <xf numFmtId="0" fontId="5" fillId="9" borderId="6" xfId="0" applyFont="1" applyFill="1" applyBorder="1" applyAlignment="1">
      <alignment horizontal="left" vertical="center"/>
    </xf>
    <xf numFmtId="0" fontId="16" fillId="9"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20" fillId="0" borderId="1" xfId="0" applyFont="1" applyBorder="1" applyAlignment="1">
      <alignment horizontal="center" vertical="center"/>
    </xf>
    <xf numFmtId="0" fontId="21" fillId="2" borderId="1" xfId="0" applyFont="1" applyFill="1" applyBorder="1" applyAlignment="1">
      <alignment horizontal="center" vertical="center" wrapText="1"/>
    </xf>
    <xf numFmtId="0" fontId="19" fillId="7" borderId="3" xfId="0" applyFont="1" applyFill="1" applyBorder="1" applyAlignment="1">
      <alignment horizontal="left" vertical="center"/>
    </xf>
    <xf numFmtId="0" fontId="19" fillId="7" borderId="4" xfId="0" applyFont="1" applyFill="1" applyBorder="1" applyAlignment="1">
      <alignment horizontal="left" vertical="center"/>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8" fillId="7" borderId="23" xfId="0" applyFont="1" applyFill="1" applyBorder="1" applyAlignment="1">
      <alignment horizontal="center" vertical="center" wrapText="1"/>
    </xf>
    <xf numFmtId="0" fontId="19" fillId="7" borderId="22" xfId="0" applyFont="1" applyFill="1" applyBorder="1" applyAlignment="1">
      <alignment horizontal="left" vertical="center"/>
    </xf>
    <xf numFmtId="0" fontId="19" fillId="7" borderId="23" xfId="0" applyFont="1" applyFill="1" applyBorder="1" applyAlignment="1">
      <alignment horizontal="left" vertical="center"/>
    </xf>
    <xf numFmtId="0" fontId="3" fillId="0" borderId="24" xfId="0" applyFont="1" applyBorder="1" applyAlignment="1">
      <alignment horizontal="left" vertical="center" wrapText="1"/>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 fillId="0" borderId="1" xfId="0" applyFont="1" applyBorder="1" applyAlignment="1">
      <alignment horizontal="center" vertical="center"/>
    </xf>
    <xf numFmtId="0" fontId="14" fillId="0" borderId="1" xfId="0" applyFont="1" applyBorder="1" applyAlignment="1">
      <alignment horizontal="left" vertical="center"/>
    </xf>
    <xf numFmtId="0" fontId="31"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4" xfId="0" applyFont="1" applyBorder="1" applyAlignment="1">
      <alignment horizontal="center" vertical="center" wrapText="1"/>
    </xf>
    <xf numFmtId="0" fontId="28" fillId="0" borderId="1" xfId="0" applyFont="1" applyBorder="1" applyAlignment="1">
      <alignment horizontal="left" vertical="center" wrapText="1"/>
    </xf>
    <xf numFmtId="0" fontId="27" fillId="0" borderId="1" xfId="0" applyFont="1" applyBorder="1" applyAlignment="1">
      <alignment vertical="center" wrapText="1"/>
    </xf>
  </cellXfs>
  <cellStyles count="2">
    <cellStyle name="Moneda" xfId="1" builtinId="4"/>
    <cellStyle name="Normal" xfId="0" builtinId="0"/>
  </cellStyles>
  <dxfs count="84">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ont>
        <color rgb="FF00CC00"/>
      </font>
    </dxf>
    <dxf>
      <font>
        <color rgb="FFFFFF00"/>
      </font>
    </dxf>
    <dxf>
      <font>
        <color rgb="FFFF0000"/>
      </font>
    </dxf>
    <dxf>
      <fill>
        <patternFill>
          <bgColor rgb="FF00CC00"/>
        </patternFill>
      </fill>
    </dxf>
    <dxf>
      <fill>
        <patternFill>
          <bgColor rgb="FFFFFF00"/>
        </patternFill>
      </fill>
    </dxf>
    <dxf>
      <fill>
        <patternFill>
          <bgColor rgb="FFFF0000"/>
        </patternFill>
      </fill>
    </dxf>
    <dxf>
      <fill>
        <patternFill>
          <bgColor rgb="FF33CC33"/>
        </patternFill>
      </fill>
    </dxf>
    <dxf>
      <fill>
        <patternFill>
          <bgColor rgb="FFFFFF00"/>
        </patternFill>
      </fill>
    </dxf>
    <dxf>
      <fill>
        <patternFill>
          <bgColor rgb="FFFF0000"/>
        </patternFill>
      </fill>
    </dxf>
    <dxf>
      <font>
        <color rgb="FF33CC33"/>
      </font>
    </dxf>
    <dxf>
      <font>
        <color rgb="FFFFFF00"/>
      </font>
    </dxf>
    <dxf>
      <font>
        <color rgb="FFFF0000"/>
      </font>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
      <font>
        <color rgb="FF00CC00"/>
      </font>
    </dxf>
    <dxf>
      <font>
        <color rgb="FFFFFF00"/>
      </font>
    </dxf>
    <dxf>
      <font>
        <color rgb="FFFF0000"/>
      </font>
    </dxf>
    <dxf>
      <fill>
        <patternFill>
          <bgColor rgb="FFFFFF00"/>
        </patternFill>
      </fill>
    </dxf>
    <dxf>
      <fill>
        <patternFill>
          <bgColor rgb="FF00CC00"/>
        </patternFill>
      </fill>
    </dxf>
    <dxf>
      <fill>
        <patternFill>
          <bgColor rgb="FFFF0000"/>
        </patternFill>
      </fill>
    </dxf>
  </dxfs>
  <tableStyles count="0" defaultTableStyle="TableStyleMedium2" defaultPivotStyle="PivotStyleLight16"/>
  <colors>
    <mruColors>
      <color rgb="FF00CC00"/>
      <color rgb="FF00FF00"/>
      <color rgb="FF33CC33"/>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161925</xdr:colOff>
      <xdr:row>6</xdr:row>
      <xdr:rowOff>66675</xdr:rowOff>
    </xdr:from>
    <xdr:to>
      <xdr:col>7</xdr:col>
      <xdr:colOff>607695</xdr:colOff>
      <xdr:row>6</xdr:row>
      <xdr:rowOff>463550</xdr:rowOff>
    </xdr:to>
    <xdr:sp macro="" textlink="">
      <xdr:nvSpPr>
        <xdr:cNvPr id="2" name="7 Decisión">
          <a:extLst>
            <a:ext uri="{FF2B5EF4-FFF2-40B4-BE49-F238E27FC236}">
              <a16:creationId xmlns="" xmlns:a16="http://schemas.microsoft.com/office/drawing/2014/main" id="{00000000-0008-0000-0000-00000E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3" name="7 Decisión">
          <a:extLst>
            <a:ext uri="{FF2B5EF4-FFF2-40B4-BE49-F238E27FC236}">
              <a16:creationId xmlns="" xmlns:a16="http://schemas.microsoft.com/office/drawing/2014/main" id="{00000000-0008-0000-0000-00001200000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 name="7 Decisión">
          <a:extLst>
            <a:ext uri="{FF2B5EF4-FFF2-40B4-BE49-F238E27FC236}">
              <a16:creationId xmlns="" xmlns:a16="http://schemas.microsoft.com/office/drawing/2014/main" id="{00000000-0008-0000-0000-00001300000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 name="7 Decisión">
          <a:extLst>
            <a:ext uri="{FF2B5EF4-FFF2-40B4-BE49-F238E27FC236}">
              <a16:creationId xmlns="" xmlns:a16="http://schemas.microsoft.com/office/drawing/2014/main" id="{00000000-0008-0000-0000-00001500000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 name="7 Decisión">
          <a:extLst>
            <a:ext uri="{FF2B5EF4-FFF2-40B4-BE49-F238E27FC236}">
              <a16:creationId xmlns="" xmlns:a16="http://schemas.microsoft.com/office/drawing/2014/main" id="{00000000-0008-0000-0000-00001D00000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 name="7 Decisión">
          <a:extLst>
            <a:ext uri="{FF2B5EF4-FFF2-40B4-BE49-F238E27FC236}">
              <a16:creationId xmlns="" xmlns:a16="http://schemas.microsoft.com/office/drawing/2014/main" id="{00000000-0008-0000-0000-00001E000000}"/>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 name="7 Decisión">
          <a:extLst>
            <a:ext uri="{FF2B5EF4-FFF2-40B4-BE49-F238E27FC236}">
              <a16:creationId xmlns="" xmlns:a16="http://schemas.microsoft.com/office/drawing/2014/main" id="{00000000-0008-0000-0000-00001F000000}"/>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9" name="7 Decisión">
          <a:extLst>
            <a:ext uri="{FF2B5EF4-FFF2-40B4-BE49-F238E27FC236}">
              <a16:creationId xmlns="" xmlns:a16="http://schemas.microsoft.com/office/drawing/2014/main" id="{00000000-0008-0000-0000-000020000000}"/>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10" name="7 Decisión">
          <a:extLst>
            <a:ext uri="{FF2B5EF4-FFF2-40B4-BE49-F238E27FC236}">
              <a16:creationId xmlns="" xmlns:a16="http://schemas.microsoft.com/office/drawing/2014/main" id="{00000000-0008-0000-0000-000026000000}"/>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11" name="7 Decisión">
          <a:extLst>
            <a:ext uri="{FF2B5EF4-FFF2-40B4-BE49-F238E27FC236}">
              <a16:creationId xmlns="" xmlns:a16="http://schemas.microsoft.com/office/drawing/2014/main" id="{00000000-0008-0000-0000-000027000000}"/>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12" name="7 Decisión">
          <a:extLst>
            <a:ext uri="{FF2B5EF4-FFF2-40B4-BE49-F238E27FC236}">
              <a16:creationId xmlns="" xmlns:a16="http://schemas.microsoft.com/office/drawing/2014/main" id="{00000000-0008-0000-0000-00002800000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3" name="7 Decisión">
          <a:extLst>
            <a:ext uri="{FF2B5EF4-FFF2-40B4-BE49-F238E27FC236}">
              <a16:creationId xmlns="" xmlns:a16="http://schemas.microsoft.com/office/drawing/2014/main" id="{00000000-0008-0000-0000-000029000000}"/>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4" name="7 Decisión">
          <a:extLst>
            <a:ext uri="{FF2B5EF4-FFF2-40B4-BE49-F238E27FC236}">
              <a16:creationId xmlns="" xmlns:a16="http://schemas.microsoft.com/office/drawing/2014/main" id="{00000000-0008-0000-0000-00002A0000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5" name="7 Decisión">
          <a:extLst>
            <a:ext uri="{FF2B5EF4-FFF2-40B4-BE49-F238E27FC236}">
              <a16:creationId xmlns="" xmlns:a16="http://schemas.microsoft.com/office/drawing/2014/main" id="{00000000-0008-0000-0000-00002B00000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7" name="7 Decisión">
          <a:extLst>
            <a:ext uri="{FF2B5EF4-FFF2-40B4-BE49-F238E27FC236}">
              <a16:creationId xmlns="" xmlns:a16="http://schemas.microsoft.com/office/drawing/2014/main" id="{00000000-0008-0000-0000-000014000000}"/>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8" name="7 Decisión">
          <a:extLst>
            <a:ext uri="{FF2B5EF4-FFF2-40B4-BE49-F238E27FC236}">
              <a16:creationId xmlns="" xmlns:a16="http://schemas.microsoft.com/office/drawing/2014/main" id="{00000000-0008-0000-0000-000016000000}"/>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9" name="7 Decisión">
          <a:extLst>
            <a:ext uri="{FF2B5EF4-FFF2-40B4-BE49-F238E27FC236}">
              <a16:creationId xmlns="" xmlns:a16="http://schemas.microsoft.com/office/drawing/2014/main" id="{00000000-0008-0000-0000-00001700000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0" name="7 Decisión">
          <a:extLst>
            <a:ext uri="{FF2B5EF4-FFF2-40B4-BE49-F238E27FC236}">
              <a16:creationId xmlns="" xmlns:a16="http://schemas.microsoft.com/office/drawing/2014/main" id="{00000000-0008-0000-0000-00001800000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21" name="7 Decisión">
          <a:extLst>
            <a:ext uri="{FF2B5EF4-FFF2-40B4-BE49-F238E27FC236}">
              <a16:creationId xmlns="" xmlns:a16="http://schemas.microsoft.com/office/drawing/2014/main" id="{00000000-0008-0000-0000-00001B000000}"/>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22" name="7 Decisión">
          <a:extLst>
            <a:ext uri="{FF2B5EF4-FFF2-40B4-BE49-F238E27FC236}">
              <a16:creationId xmlns="" xmlns:a16="http://schemas.microsoft.com/office/drawing/2014/main" id="{00000000-0008-0000-0000-00001C00000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23" name="7 Decisión">
          <a:extLst>
            <a:ext uri="{FF2B5EF4-FFF2-40B4-BE49-F238E27FC236}">
              <a16:creationId xmlns="" xmlns:a16="http://schemas.microsoft.com/office/drawing/2014/main" id="{00000000-0008-0000-0000-000021000000}"/>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24" name="7 Decisión">
          <a:extLst>
            <a:ext uri="{FF2B5EF4-FFF2-40B4-BE49-F238E27FC236}">
              <a16:creationId xmlns="" xmlns:a16="http://schemas.microsoft.com/office/drawing/2014/main" id="{00000000-0008-0000-0000-000022000000}"/>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25" name="7 Decisión">
          <a:extLst>
            <a:ext uri="{FF2B5EF4-FFF2-40B4-BE49-F238E27FC236}">
              <a16:creationId xmlns="" xmlns:a16="http://schemas.microsoft.com/office/drawing/2014/main" id="{00000000-0008-0000-0000-000023000000}"/>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6" name="7 Decisión">
          <a:extLst>
            <a:ext uri="{FF2B5EF4-FFF2-40B4-BE49-F238E27FC236}">
              <a16:creationId xmlns="" xmlns:a16="http://schemas.microsoft.com/office/drawing/2014/main" id="{00000000-0008-0000-0000-000024000000}"/>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7" name="7 Decisión">
          <a:extLst>
            <a:ext uri="{FF2B5EF4-FFF2-40B4-BE49-F238E27FC236}">
              <a16:creationId xmlns="" xmlns:a16="http://schemas.microsoft.com/office/drawing/2014/main" id="{00000000-0008-0000-0000-000025000000}"/>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8" name="7 Decisión">
          <a:extLst>
            <a:ext uri="{FF2B5EF4-FFF2-40B4-BE49-F238E27FC236}">
              <a16:creationId xmlns="" xmlns:a16="http://schemas.microsoft.com/office/drawing/2014/main" id="{00000000-0008-0000-0000-000032000000}"/>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9" name="7 Decisión">
          <a:extLst>
            <a:ext uri="{FF2B5EF4-FFF2-40B4-BE49-F238E27FC236}">
              <a16:creationId xmlns="" xmlns:a16="http://schemas.microsoft.com/office/drawing/2014/main" id="{00000000-0008-0000-0000-000033000000}"/>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30" name="7 Decisión">
          <a:extLst>
            <a:ext uri="{FF2B5EF4-FFF2-40B4-BE49-F238E27FC236}">
              <a16:creationId xmlns="" xmlns:a16="http://schemas.microsoft.com/office/drawing/2014/main" id="{00000000-0008-0000-0000-00003400000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31" name="7 Decisión">
          <a:extLst>
            <a:ext uri="{FF2B5EF4-FFF2-40B4-BE49-F238E27FC236}">
              <a16:creationId xmlns="" xmlns:a16="http://schemas.microsoft.com/office/drawing/2014/main" id="{00000000-0008-0000-0000-000035000000}"/>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32" name="7 Decisión">
          <a:extLst>
            <a:ext uri="{FF2B5EF4-FFF2-40B4-BE49-F238E27FC236}">
              <a16:creationId xmlns="" xmlns:a16="http://schemas.microsoft.com/office/drawing/2014/main" id="{00000000-0008-0000-0000-00003600000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33" name="7 Decisión">
          <a:extLst>
            <a:ext uri="{FF2B5EF4-FFF2-40B4-BE49-F238E27FC236}">
              <a16:creationId xmlns="" xmlns:a16="http://schemas.microsoft.com/office/drawing/2014/main" id="{00000000-0008-0000-0000-0000370000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4" name="7 Decisión">
          <a:extLst>
            <a:ext uri="{FF2B5EF4-FFF2-40B4-BE49-F238E27FC236}">
              <a16:creationId xmlns="" xmlns:a16="http://schemas.microsoft.com/office/drawing/2014/main" id="{00000000-0008-0000-0000-000038000000}"/>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5" name="7 Decisión">
          <a:extLst>
            <a:ext uri="{FF2B5EF4-FFF2-40B4-BE49-F238E27FC236}">
              <a16:creationId xmlns="" xmlns:a16="http://schemas.microsoft.com/office/drawing/2014/main" id="{2DBFBC72-B49E-478F-8D41-79AB572C53DB}"/>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36" name="7 Decisión">
          <a:extLst>
            <a:ext uri="{FF2B5EF4-FFF2-40B4-BE49-F238E27FC236}">
              <a16:creationId xmlns="" xmlns:a16="http://schemas.microsoft.com/office/drawing/2014/main" id="{9442BBB2-8466-42C5-BF22-62AB0C780CEE}"/>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37" name="7 Decisión">
          <a:extLst>
            <a:ext uri="{FF2B5EF4-FFF2-40B4-BE49-F238E27FC236}">
              <a16:creationId xmlns="" xmlns:a16="http://schemas.microsoft.com/office/drawing/2014/main" id="{A6A9A7CA-B8B9-4006-9DD6-6ADD7562DA26}"/>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38" name="7 Decisión">
          <a:extLst>
            <a:ext uri="{FF2B5EF4-FFF2-40B4-BE49-F238E27FC236}">
              <a16:creationId xmlns="" xmlns:a16="http://schemas.microsoft.com/office/drawing/2014/main" id="{336E38C5-2153-4667-9DA7-C5DD3F3B7E45}"/>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39" name="7 Decisión">
          <a:extLst>
            <a:ext uri="{FF2B5EF4-FFF2-40B4-BE49-F238E27FC236}">
              <a16:creationId xmlns="" xmlns:a16="http://schemas.microsoft.com/office/drawing/2014/main" id="{BED43F0F-52E6-46DD-B0A3-B3D167C1B2AC}"/>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0" name="7 Decisión">
          <a:extLst>
            <a:ext uri="{FF2B5EF4-FFF2-40B4-BE49-F238E27FC236}">
              <a16:creationId xmlns="" xmlns:a16="http://schemas.microsoft.com/office/drawing/2014/main" id="{B1E50334-F06B-4CC8-AD93-F6E712395ED8}"/>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1" name="7 Decisión">
          <a:extLst>
            <a:ext uri="{FF2B5EF4-FFF2-40B4-BE49-F238E27FC236}">
              <a16:creationId xmlns="" xmlns:a16="http://schemas.microsoft.com/office/drawing/2014/main" id="{A2C9B7B9-45C0-4B3A-9DF4-E94FAF39C5F4}"/>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2" name="7 Decisión">
          <a:extLst>
            <a:ext uri="{FF2B5EF4-FFF2-40B4-BE49-F238E27FC236}">
              <a16:creationId xmlns="" xmlns:a16="http://schemas.microsoft.com/office/drawing/2014/main" id="{7870946C-3070-4293-9A0E-1659B990B43B}"/>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 name="7 Decisión">
          <a:extLst>
            <a:ext uri="{FF2B5EF4-FFF2-40B4-BE49-F238E27FC236}">
              <a16:creationId xmlns="" xmlns:a16="http://schemas.microsoft.com/office/drawing/2014/main" id="{9BB319A5-3520-4672-9998-DB29D03B511F}"/>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 name="7 Decisión">
          <a:extLst>
            <a:ext uri="{FF2B5EF4-FFF2-40B4-BE49-F238E27FC236}">
              <a16:creationId xmlns="" xmlns:a16="http://schemas.microsoft.com/office/drawing/2014/main" id="{389AF104-083F-43A4-93B1-A3EC7EAB2BA6}"/>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5" name="7 Decisión">
          <a:extLst>
            <a:ext uri="{FF2B5EF4-FFF2-40B4-BE49-F238E27FC236}">
              <a16:creationId xmlns="" xmlns:a16="http://schemas.microsoft.com/office/drawing/2014/main" id="{8A2E1FE3-890D-4E2E-9E33-6EE2EF2844B3}"/>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6" name="7 Decisión">
          <a:extLst>
            <a:ext uri="{FF2B5EF4-FFF2-40B4-BE49-F238E27FC236}">
              <a16:creationId xmlns="" xmlns:a16="http://schemas.microsoft.com/office/drawing/2014/main" id="{608C73E0-95D3-4A17-9483-0053CFB6C467}"/>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7" name="7 Decisión">
          <a:extLst>
            <a:ext uri="{FF2B5EF4-FFF2-40B4-BE49-F238E27FC236}">
              <a16:creationId xmlns="" xmlns:a16="http://schemas.microsoft.com/office/drawing/2014/main" id="{52B750CD-FA8E-4A5C-811E-524B3F8ACE8D}"/>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8" name="7 Decisión">
          <a:extLst>
            <a:ext uri="{FF2B5EF4-FFF2-40B4-BE49-F238E27FC236}">
              <a16:creationId xmlns="" xmlns:a16="http://schemas.microsoft.com/office/drawing/2014/main" id="{B51B8C21-A0DA-42E9-B242-9084ACC46E88}"/>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9" name="7 Decisión">
          <a:extLst>
            <a:ext uri="{FF2B5EF4-FFF2-40B4-BE49-F238E27FC236}">
              <a16:creationId xmlns="" xmlns:a16="http://schemas.microsoft.com/office/drawing/2014/main" id="{00A6BA32-7999-4388-BF90-D2F4F4EDF47A}"/>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50" name="7 Decisión">
          <a:extLst>
            <a:ext uri="{FF2B5EF4-FFF2-40B4-BE49-F238E27FC236}">
              <a16:creationId xmlns="" xmlns:a16="http://schemas.microsoft.com/office/drawing/2014/main" id="{657DE227-D86B-41D8-82A3-42EFAECFD6D6}"/>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51" name="7 Decisión">
          <a:extLst>
            <a:ext uri="{FF2B5EF4-FFF2-40B4-BE49-F238E27FC236}">
              <a16:creationId xmlns="" xmlns:a16="http://schemas.microsoft.com/office/drawing/2014/main" id="{81BE3142-4811-42DF-85D8-544773E3996B}"/>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52" name="7 Decisión">
          <a:extLst>
            <a:ext uri="{FF2B5EF4-FFF2-40B4-BE49-F238E27FC236}">
              <a16:creationId xmlns="" xmlns:a16="http://schemas.microsoft.com/office/drawing/2014/main" id="{0A8C0BD0-6F1F-4898-BE73-A40B69F4E2DD}"/>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53" name="7 Decisión">
          <a:extLst>
            <a:ext uri="{FF2B5EF4-FFF2-40B4-BE49-F238E27FC236}">
              <a16:creationId xmlns="" xmlns:a16="http://schemas.microsoft.com/office/drawing/2014/main" id="{EEA0E177-DF19-4293-8D53-6CBAD4CC27BB}"/>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54" name="7 Decisión">
          <a:extLst>
            <a:ext uri="{FF2B5EF4-FFF2-40B4-BE49-F238E27FC236}">
              <a16:creationId xmlns="" xmlns:a16="http://schemas.microsoft.com/office/drawing/2014/main" id="{963DE60A-2A13-4F75-B969-A6A3C876337B}"/>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55" name="7 Decisión">
          <a:extLst>
            <a:ext uri="{FF2B5EF4-FFF2-40B4-BE49-F238E27FC236}">
              <a16:creationId xmlns="" xmlns:a16="http://schemas.microsoft.com/office/drawing/2014/main" id="{35BB2B8C-31AB-41F6-9D75-BCE17E6A32B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56" name="7 Decisión">
          <a:extLst>
            <a:ext uri="{FF2B5EF4-FFF2-40B4-BE49-F238E27FC236}">
              <a16:creationId xmlns="" xmlns:a16="http://schemas.microsoft.com/office/drawing/2014/main" id="{E07FACE0-67A7-4475-AC5A-BCCC6A49EBA0}"/>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57" name="7 Decisión">
          <a:extLst>
            <a:ext uri="{FF2B5EF4-FFF2-40B4-BE49-F238E27FC236}">
              <a16:creationId xmlns="" xmlns:a16="http://schemas.microsoft.com/office/drawing/2014/main" id="{E90E23B1-6AC4-44E6-B6BA-738C7C526309}"/>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58" name="7 Decisión">
          <a:extLst>
            <a:ext uri="{FF2B5EF4-FFF2-40B4-BE49-F238E27FC236}">
              <a16:creationId xmlns="" xmlns:a16="http://schemas.microsoft.com/office/drawing/2014/main" id="{1B29D024-E358-4DC9-93EF-322FCE84ACCB}"/>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59" name="7 Decisión">
          <a:extLst>
            <a:ext uri="{FF2B5EF4-FFF2-40B4-BE49-F238E27FC236}">
              <a16:creationId xmlns="" xmlns:a16="http://schemas.microsoft.com/office/drawing/2014/main" id="{B6A2D13A-1BA7-4015-9206-691EC1C5CF3F}"/>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60" name="7 Decisión">
          <a:extLst>
            <a:ext uri="{FF2B5EF4-FFF2-40B4-BE49-F238E27FC236}">
              <a16:creationId xmlns="" xmlns:a16="http://schemas.microsoft.com/office/drawing/2014/main" id="{E7258F9F-1613-4582-BB03-9962DE1D205E}"/>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61" name="7 Decisión">
          <a:extLst>
            <a:ext uri="{FF2B5EF4-FFF2-40B4-BE49-F238E27FC236}">
              <a16:creationId xmlns="" xmlns:a16="http://schemas.microsoft.com/office/drawing/2014/main" id="{C706E25C-8744-407C-AFBE-EBE6F6DABB0C}"/>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62" name="7 Decisión">
          <a:extLst>
            <a:ext uri="{FF2B5EF4-FFF2-40B4-BE49-F238E27FC236}">
              <a16:creationId xmlns="" xmlns:a16="http://schemas.microsoft.com/office/drawing/2014/main" id="{E9577AE2-9EB3-4F44-A104-5A26816492CB}"/>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63" name="7 Decisión">
          <a:extLst>
            <a:ext uri="{FF2B5EF4-FFF2-40B4-BE49-F238E27FC236}">
              <a16:creationId xmlns="" xmlns:a16="http://schemas.microsoft.com/office/drawing/2014/main" id="{7AD0FCAA-DBEC-4959-94F0-80D708AACBD6}"/>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4" name="7 Decisión">
          <a:extLst>
            <a:ext uri="{FF2B5EF4-FFF2-40B4-BE49-F238E27FC236}">
              <a16:creationId xmlns="" xmlns:a16="http://schemas.microsoft.com/office/drawing/2014/main" id="{89DB178D-275B-49F0-B4E4-471A24D790F9}"/>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5" name="7 Decisión">
          <a:extLst>
            <a:ext uri="{FF2B5EF4-FFF2-40B4-BE49-F238E27FC236}">
              <a16:creationId xmlns="" xmlns:a16="http://schemas.microsoft.com/office/drawing/2014/main" id="{88346DE4-7019-4D46-88E3-E98F7FA7295D}"/>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66" name="7 Decisión">
          <a:extLst>
            <a:ext uri="{FF2B5EF4-FFF2-40B4-BE49-F238E27FC236}">
              <a16:creationId xmlns="" xmlns:a16="http://schemas.microsoft.com/office/drawing/2014/main" id="{37D04AB7-59AC-4C40-9C75-3E94C70E2F53}"/>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7" name="7 Decisión">
          <a:extLst>
            <a:ext uri="{FF2B5EF4-FFF2-40B4-BE49-F238E27FC236}">
              <a16:creationId xmlns="" xmlns:a16="http://schemas.microsoft.com/office/drawing/2014/main" id="{847691BD-6C1B-4CE2-8CA9-B0EE46BB10BB}"/>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8" name="7 Decisión">
          <a:extLst>
            <a:ext uri="{FF2B5EF4-FFF2-40B4-BE49-F238E27FC236}">
              <a16:creationId xmlns="" xmlns:a16="http://schemas.microsoft.com/office/drawing/2014/main" id="{08CAA7EA-74B9-4B71-989B-51A3F3488B07}"/>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69" name="7 Decisión">
          <a:extLst>
            <a:ext uri="{FF2B5EF4-FFF2-40B4-BE49-F238E27FC236}">
              <a16:creationId xmlns="" xmlns:a16="http://schemas.microsoft.com/office/drawing/2014/main" id="{31984CB9-96E8-48A4-9C44-E8311E6EA435}"/>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0" name="7 Decisión">
          <a:extLst>
            <a:ext uri="{FF2B5EF4-FFF2-40B4-BE49-F238E27FC236}">
              <a16:creationId xmlns="" xmlns:a16="http://schemas.microsoft.com/office/drawing/2014/main" id="{43F8C460-755B-481B-A4C9-32B4EBC42F5E}"/>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1" name="7 Decisión">
          <a:extLst>
            <a:ext uri="{FF2B5EF4-FFF2-40B4-BE49-F238E27FC236}">
              <a16:creationId xmlns="" xmlns:a16="http://schemas.microsoft.com/office/drawing/2014/main" id="{611608D4-B853-443E-AB8F-5D329A2FDA58}"/>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72" name="7 Decisión">
          <a:extLst>
            <a:ext uri="{FF2B5EF4-FFF2-40B4-BE49-F238E27FC236}">
              <a16:creationId xmlns="" xmlns:a16="http://schemas.microsoft.com/office/drawing/2014/main" id="{58BF4FC5-F7F3-4639-8374-BD2EDA79510F}"/>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3" name="7 Decisión">
          <a:extLst>
            <a:ext uri="{FF2B5EF4-FFF2-40B4-BE49-F238E27FC236}">
              <a16:creationId xmlns="" xmlns:a16="http://schemas.microsoft.com/office/drawing/2014/main" id="{C995862F-B7B9-4642-AF45-3E7DE955A3B7}"/>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4" name="7 Decisión">
          <a:extLst>
            <a:ext uri="{FF2B5EF4-FFF2-40B4-BE49-F238E27FC236}">
              <a16:creationId xmlns="" xmlns:a16="http://schemas.microsoft.com/office/drawing/2014/main" id="{01AA58E7-C90C-4851-B8AD-AA00F0715221}"/>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75" name="7 Decisión">
          <a:extLst>
            <a:ext uri="{FF2B5EF4-FFF2-40B4-BE49-F238E27FC236}">
              <a16:creationId xmlns="" xmlns:a16="http://schemas.microsoft.com/office/drawing/2014/main" id="{93F9B303-B1A9-478C-9DFF-517B2342E680}"/>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6" name="7 Decisión">
          <a:extLst>
            <a:ext uri="{FF2B5EF4-FFF2-40B4-BE49-F238E27FC236}">
              <a16:creationId xmlns="" xmlns:a16="http://schemas.microsoft.com/office/drawing/2014/main" id="{4C44C7B2-C817-4928-9B01-0525F3BBC3D6}"/>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7" name="7 Decisión">
          <a:extLst>
            <a:ext uri="{FF2B5EF4-FFF2-40B4-BE49-F238E27FC236}">
              <a16:creationId xmlns="" xmlns:a16="http://schemas.microsoft.com/office/drawing/2014/main" id="{0930B667-AA03-4FD3-AC24-7A2F25A3C951}"/>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78" name="7 Decisión">
          <a:extLst>
            <a:ext uri="{FF2B5EF4-FFF2-40B4-BE49-F238E27FC236}">
              <a16:creationId xmlns="" xmlns:a16="http://schemas.microsoft.com/office/drawing/2014/main" id="{983E88DF-5ECD-4DE4-899D-90BD285FCA14}"/>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79" name="7 Decisión">
          <a:extLst>
            <a:ext uri="{FF2B5EF4-FFF2-40B4-BE49-F238E27FC236}">
              <a16:creationId xmlns="" xmlns:a16="http://schemas.microsoft.com/office/drawing/2014/main" id="{C1B62C73-7425-483F-BC33-23F4F851539F}"/>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80" name="7 Decisión">
          <a:extLst>
            <a:ext uri="{FF2B5EF4-FFF2-40B4-BE49-F238E27FC236}">
              <a16:creationId xmlns="" xmlns:a16="http://schemas.microsoft.com/office/drawing/2014/main" id="{DB1104EE-3838-4289-A141-F4EB3166A9E7}"/>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81" name="7 Decisión">
          <a:extLst>
            <a:ext uri="{FF2B5EF4-FFF2-40B4-BE49-F238E27FC236}">
              <a16:creationId xmlns="" xmlns:a16="http://schemas.microsoft.com/office/drawing/2014/main" id="{57ED0F31-0AC1-4B11-8B5A-1EE75DF5CFC2}"/>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2" name="7 Decisión">
          <a:extLst>
            <a:ext uri="{FF2B5EF4-FFF2-40B4-BE49-F238E27FC236}">
              <a16:creationId xmlns="" xmlns:a16="http://schemas.microsoft.com/office/drawing/2014/main" id="{07E22FA0-96B0-44AE-83D1-CB178431DE6C}"/>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3" name="7 Decisión">
          <a:extLst>
            <a:ext uri="{FF2B5EF4-FFF2-40B4-BE49-F238E27FC236}">
              <a16:creationId xmlns="" xmlns:a16="http://schemas.microsoft.com/office/drawing/2014/main" id="{307482E7-27E6-44D7-B8BB-1D9DDA7D7041}"/>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84" name="7 Decisión">
          <a:extLst>
            <a:ext uri="{FF2B5EF4-FFF2-40B4-BE49-F238E27FC236}">
              <a16:creationId xmlns="" xmlns:a16="http://schemas.microsoft.com/office/drawing/2014/main" id="{3E8D8CA0-8F1A-43A1-A4A5-727933AC02AE}"/>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5" name="7 Decisión">
          <a:extLst>
            <a:ext uri="{FF2B5EF4-FFF2-40B4-BE49-F238E27FC236}">
              <a16:creationId xmlns="" xmlns:a16="http://schemas.microsoft.com/office/drawing/2014/main" id="{71ACF9A7-A219-4679-A105-3195ACD6BB6A}"/>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6" name="7 Decisión">
          <a:extLst>
            <a:ext uri="{FF2B5EF4-FFF2-40B4-BE49-F238E27FC236}">
              <a16:creationId xmlns="" xmlns:a16="http://schemas.microsoft.com/office/drawing/2014/main" id="{9AAD24C8-A5C4-4FF3-9CAC-23549ABC3C2A}"/>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87" name="7 Decisión">
          <a:extLst>
            <a:ext uri="{FF2B5EF4-FFF2-40B4-BE49-F238E27FC236}">
              <a16:creationId xmlns="" xmlns:a16="http://schemas.microsoft.com/office/drawing/2014/main" id="{7276C0D0-194D-4B99-A906-49B0283F67AA}"/>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88" name="7 Decisión">
          <a:extLst>
            <a:ext uri="{FF2B5EF4-FFF2-40B4-BE49-F238E27FC236}">
              <a16:creationId xmlns="" xmlns:a16="http://schemas.microsoft.com/office/drawing/2014/main" id="{C923878C-AA6F-464F-9A51-8EFFED52679B}"/>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89" name="7 Decisión">
          <a:extLst>
            <a:ext uri="{FF2B5EF4-FFF2-40B4-BE49-F238E27FC236}">
              <a16:creationId xmlns="" xmlns:a16="http://schemas.microsoft.com/office/drawing/2014/main" id="{F5A65EB5-1B42-4F7A-A74E-30A72A7679E3}"/>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90" name="7 Decisión">
          <a:extLst>
            <a:ext uri="{FF2B5EF4-FFF2-40B4-BE49-F238E27FC236}">
              <a16:creationId xmlns="" xmlns:a16="http://schemas.microsoft.com/office/drawing/2014/main" id="{723BC4A0-51F7-4EA1-89C2-FD1D4AFC45B8}"/>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1" name="7 Decisión">
          <a:extLst>
            <a:ext uri="{FF2B5EF4-FFF2-40B4-BE49-F238E27FC236}">
              <a16:creationId xmlns="" xmlns:a16="http://schemas.microsoft.com/office/drawing/2014/main" id="{2D57AC56-B07D-413F-A972-CAC6F6FA3737}"/>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2" name="7 Decisión">
          <a:extLst>
            <a:ext uri="{FF2B5EF4-FFF2-40B4-BE49-F238E27FC236}">
              <a16:creationId xmlns="" xmlns:a16="http://schemas.microsoft.com/office/drawing/2014/main" id="{F3745223-09A8-478D-9271-8EF64B3D70A5}"/>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93" name="7 Decisión">
          <a:extLst>
            <a:ext uri="{FF2B5EF4-FFF2-40B4-BE49-F238E27FC236}">
              <a16:creationId xmlns="" xmlns:a16="http://schemas.microsoft.com/office/drawing/2014/main" id="{D8A7E1D1-B526-433A-B24C-A77D612474D3}"/>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4" name="7 Decisión">
          <a:extLst>
            <a:ext uri="{FF2B5EF4-FFF2-40B4-BE49-F238E27FC236}">
              <a16:creationId xmlns="" xmlns:a16="http://schemas.microsoft.com/office/drawing/2014/main" id="{CB955228-D93D-4585-BF49-9AD94F9D7F4D}"/>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5" name="7 Decisión">
          <a:extLst>
            <a:ext uri="{FF2B5EF4-FFF2-40B4-BE49-F238E27FC236}">
              <a16:creationId xmlns="" xmlns:a16="http://schemas.microsoft.com/office/drawing/2014/main" id="{F23B2D71-1B1E-427C-B61F-57A2A267A5E6}"/>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96" name="7 Decisión">
          <a:extLst>
            <a:ext uri="{FF2B5EF4-FFF2-40B4-BE49-F238E27FC236}">
              <a16:creationId xmlns="" xmlns:a16="http://schemas.microsoft.com/office/drawing/2014/main" id="{899F2122-34E8-439D-92B4-B0835252E4EA}"/>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7" name="7 Decisión">
          <a:extLst>
            <a:ext uri="{FF2B5EF4-FFF2-40B4-BE49-F238E27FC236}">
              <a16:creationId xmlns="" xmlns:a16="http://schemas.microsoft.com/office/drawing/2014/main" id="{F262027F-EB93-4401-ADF4-1E8962865DD0}"/>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8" name="7 Decisión">
          <a:extLst>
            <a:ext uri="{FF2B5EF4-FFF2-40B4-BE49-F238E27FC236}">
              <a16:creationId xmlns="" xmlns:a16="http://schemas.microsoft.com/office/drawing/2014/main" id="{AF11FA97-ED7A-4C9C-83D3-98455D20DA13}"/>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99" name="7 Decisión">
          <a:extLst>
            <a:ext uri="{FF2B5EF4-FFF2-40B4-BE49-F238E27FC236}">
              <a16:creationId xmlns="" xmlns:a16="http://schemas.microsoft.com/office/drawing/2014/main" id="{5EF79170-8BCE-42F2-AEF0-5E40986E7C44}"/>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0" name="7 Decisión">
          <a:extLst>
            <a:ext uri="{FF2B5EF4-FFF2-40B4-BE49-F238E27FC236}">
              <a16:creationId xmlns="" xmlns:a16="http://schemas.microsoft.com/office/drawing/2014/main" id="{4793B67B-3E44-49C4-9788-E04760E52B1C}"/>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1" name="7 Decisión">
          <a:extLst>
            <a:ext uri="{FF2B5EF4-FFF2-40B4-BE49-F238E27FC236}">
              <a16:creationId xmlns="" xmlns:a16="http://schemas.microsoft.com/office/drawing/2014/main" id="{5D128928-3FB8-4FF5-9B51-2F0F065A1D5E}"/>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102" name="7 Decisión">
          <a:extLst>
            <a:ext uri="{FF2B5EF4-FFF2-40B4-BE49-F238E27FC236}">
              <a16:creationId xmlns="" xmlns:a16="http://schemas.microsoft.com/office/drawing/2014/main" id="{018223BB-2D56-4D26-A249-B91CFF79DE7F}"/>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3" name="7 Decisión">
          <a:extLst>
            <a:ext uri="{FF2B5EF4-FFF2-40B4-BE49-F238E27FC236}">
              <a16:creationId xmlns="" xmlns:a16="http://schemas.microsoft.com/office/drawing/2014/main" id="{7DA2CAD2-1F88-4777-9ADC-911B35442CAA}"/>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4" name="7 Decisión">
          <a:extLst>
            <a:ext uri="{FF2B5EF4-FFF2-40B4-BE49-F238E27FC236}">
              <a16:creationId xmlns="" xmlns:a16="http://schemas.microsoft.com/office/drawing/2014/main" id="{384240CC-642F-47AF-8F34-D2D0B034887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105" name="7 Decisión">
          <a:extLst>
            <a:ext uri="{FF2B5EF4-FFF2-40B4-BE49-F238E27FC236}">
              <a16:creationId xmlns="" xmlns:a16="http://schemas.microsoft.com/office/drawing/2014/main" id="{1C57D92A-9345-43F2-A215-57708AF1C900}"/>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6" name="7 Decisión">
          <a:extLst>
            <a:ext uri="{FF2B5EF4-FFF2-40B4-BE49-F238E27FC236}">
              <a16:creationId xmlns="" xmlns:a16="http://schemas.microsoft.com/office/drawing/2014/main" id="{45BFBE33-6F64-4C03-982B-F5F8D60E38A2}"/>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7" name="7 Decisión">
          <a:extLst>
            <a:ext uri="{FF2B5EF4-FFF2-40B4-BE49-F238E27FC236}">
              <a16:creationId xmlns="" xmlns:a16="http://schemas.microsoft.com/office/drawing/2014/main" id="{86830DF3-4A7C-4A6F-9607-6A6D72C1C14A}"/>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108" name="7 Decisión">
          <a:extLst>
            <a:ext uri="{FF2B5EF4-FFF2-40B4-BE49-F238E27FC236}">
              <a16:creationId xmlns="" xmlns:a16="http://schemas.microsoft.com/office/drawing/2014/main" id="{6928D888-94B9-43AF-9BD6-233664307A9C}"/>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09" name="7 Decisión">
          <a:extLst>
            <a:ext uri="{FF2B5EF4-FFF2-40B4-BE49-F238E27FC236}">
              <a16:creationId xmlns="" xmlns:a16="http://schemas.microsoft.com/office/drawing/2014/main" id="{8FC079EE-396B-4C4B-BF68-CE27E4C67A41}"/>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10" name="7 Decisión">
          <a:extLst>
            <a:ext uri="{FF2B5EF4-FFF2-40B4-BE49-F238E27FC236}">
              <a16:creationId xmlns="" xmlns:a16="http://schemas.microsoft.com/office/drawing/2014/main" id="{A3DEBD86-6964-4CA3-A631-55FA7DB30BBA}"/>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111" name="7 Decisión">
          <a:extLst>
            <a:ext uri="{FF2B5EF4-FFF2-40B4-BE49-F238E27FC236}">
              <a16:creationId xmlns="" xmlns:a16="http://schemas.microsoft.com/office/drawing/2014/main" id="{35CFF9DB-4F1E-47FE-BDAD-1860552F6118}"/>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2" name="7 Decisión">
          <a:extLst>
            <a:ext uri="{FF2B5EF4-FFF2-40B4-BE49-F238E27FC236}">
              <a16:creationId xmlns="" xmlns:a16="http://schemas.microsoft.com/office/drawing/2014/main" id="{A3BE5C3B-2C07-4CFE-BCCA-BC101C98B5FF}"/>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3" name="7 Decisión">
          <a:extLst>
            <a:ext uri="{FF2B5EF4-FFF2-40B4-BE49-F238E27FC236}">
              <a16:creationId xmlns="" xmlns:a16="http://schemas.microsoft.com/office/drawing/2014/main" id="{32F14899-9BD1-4300-9F83-C1901C1C8CF7}"/>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114" name="7 Decisión">
          <a:extLst>
            <a:ext uri="{FF2B5EF4-FFF2-40B4-BE49-F238E27FC236}">
              <a16:creationId xmlns="" xmlns:a16="http://schemas.microsoft.com/office/drawing/2014/main" id="{1CAE952F-0DE9-4F58-95FC-0C4857DE7FD8}"/>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115" name="7 Decisión">
          <a:extLst>
            <a:ext uri="{FF2B5EF4-FFF2-40B4-BE49-F238E27FC236}">
              <a16:creationId xmlns="" xmlns:a16="http://schemas.microsoft.com/office/drawing/2014/main" id="{72B574DA-3024-4D15-817F-1FEF7DAC9DFE}"/>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116" name="7 Decisión">
          <a:extLst>
            <a:ext uri="{FF2B5EF4-FFF2-40B4-BE49-F238E27FC236}">
              <a16:creationId xmlns="" xmlns:a16="http://schemas.microsoft.com/office/drawing/2014/main" id="{F59C6CD8-C597-4688-B0CA-AA7BB7069078}"/>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7" name="7 Decisión">
          <a:extLst>
            <a:ext uri="{FF2B5EF4-FFF2-40B4-BE49-F238E27FC236}">
              <a16:creationId xmlns="" xmlns:a16="http://schemas.microsoft.com/office/drawing/2014/main" id="{72F3EF28-BDC8-45B9-9C31-590FE7CC6E05}"/>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8" name="7 Decisión">
          <a:extLst>
            <a:ext uri="{FF2B5EF4-FFF2-40B4-BE49-F238E27FC236}">
              <a16:creationId xmlns="" xmlns:a16="http://schemas.microsoft.com/office/drawing/2014/main" id="{057E6152-6CC1-4CD1-AC00-A83FDBA6D7A4}"/>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19" name="7 Decisión">
          <a:extLst>
            <a:ext uri="{FF2B5EF4-FFF2-40B4-BE49-F238E27FC236}">
              <a16:creationId xmlns="" xmlns:a16="http://schemas.microsoft.com/office/drawing/2014/main" id="{53E19E6C-622C-41E0-ABE5-529B1F72ACB3}"/>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20" name="7 Decisión">
          <a:extLst>
            <a:ext uri="{FF2B5EF4-FFF2-40B4-BE49-F238E27FC236}">
              <a16:creationId xmlns="" xmlns:a16="http://schemas.microsoft.com/office/drawing/2014/main" id="{A32093C2-A8CA-45A7-B2CA-C36BA83808DC}"/>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1" name="7 Decisión">
          <a:extLst>
            <a:ext uri="{FF2B5EF4-FFF2-40B4-BE49-F238E27FC236}">
              <a16:creationId xmlns="" xmlns:a16="http://schemas.microsoft.com/office/drawing/2014/main" id="{3625E0B7-74B6-45B9-ABEA-5F54A337F3B3}"/>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2" name="7 Decisión">
          <a:extLst>
            <a:ext uri="{FF2B5EF4-FFF2-40B4-BE49-F238E27FC236}">
              <a16:creationId xmlns="" xmlns:a16="http://schemas.microsoft.com/office/drawing/2014/main" id="{00DE69D7-E895-4FEA-88C8-E5F107024148}"/>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3" name="7 Decisión">
          <a:extLst>
            <a:ext uri="{FF2B5EF4-FFF2-40B4-BE49-F238E27FC236}">
              <a16:creationId xmlns="" xmlns:a16="http://schemas.microsoft.com/office/drawing/2014/main" id="{DA5E32C5-5202-4099-AFCF-6F91AE9B59B1}"/>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24" name="7 Decisión">
          <a:extLst>
            <a:ext uri="{FF2B5EF4-FFF2-40B4-BE49-F238E27FC236}">
              <a16:creationId xmlns="" xmlns:a16="http://schemas.microsoft.com/office/drawing/2014/main" id="{3180855C-9228-42FE-88BB-031056CF0833}"/>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5" name="7 Decisión">
          <a:extLst>
            <a:ext uri="{FF2B5EF4-FFF2-40B4-BE49-F238E27FC236}">
              <a16:creationId xmlns="" xmlns:a16="http://schemas.microsoft.com/office/drawing/2014/main" id="{68FEA49E-92BA-42E9-9064-073AEA7EE77A}"/>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6" name="7 Decisión">
          <a:extLst>
            <a:ext uri="{FF2B5EF4-FFF2-40B4-BE49-F238E27FC236}">
              <a16:creationId xmlns="" xmlns:a16="http://schemas.microsoft.com/office/drawing/2014/main" id="{918F71E3-1D94-4876-A443-625FD9CA4955}"/>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7" name="7 Decisión">
          <a:extLst>
            <a:ext uri="{FF2B5EF4-FFF2-40B4-BE49-F238E27FC236}">
              <a16:creationId xmlns="" xmlns:a16="http://schemas.microsoft.com/office/drawing/2014/main" id="{343BCFE5-1A89-465E-BD5E-87817AB45D84}"/>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28" name="7 Decisión">
          <a:extLst>
            <a:ext uri="{FF2B5EF4-FFF2-40B4-BE49-F238E27FC236}">
              <a16:creationId xmlns="" xmlns:a16="http://schemas.microsoft.com/office/drawing/2014/main" id="{FC285472-9A86-483D-A0F3-9A0305040A26}"/>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29" name="7 Decisión">
          <a:extLst>
            <a:ext uri="{FF2B5EF4-FFF2-40B4-BE49-F238E27FC236}">
              <a16:creationId xmlns="" xmlns:a16="http://schemas.microsoft.com/office/drawing/2014/main" id="{0A7DBE3F-D702-443C-BDD9-0BFDA4D10248}"/>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0" name="7 Decisión">
          <a:extLst>
            <a:ext uri="{FF2B5EF4-FFF2-40B4-BE49-F238E27FC236}">
              <a16:creationId xmlns="" xmlns:a16="http://schemas.microsoft.com/office/drawing/2014/main" id="{DFA23A9A-7B78-466E-B189-57C6BB211C85}"/>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1" name="7 Decisión">
          <a:extLst>
            <a:ext uri="{FF2B5EF4-FFF2-40B4-BE49-F238E27FC236}">
              <a16:creationId xmlns="" xmlns:a16="http://schemas.microsoft.com/office/drawing/2014/main" id="{787E5A1A-8C56-46F7-9076-1DF3CC04E72F}"/>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32" name="7 Decisión">
          <a:extLst>
            <a:ext uri="{FF2B5EF4-FFF2-40B4-BE49-F238E27FC236}">
              <a16:creationId xmlns="" xmlns:a16="http://schemas.microsoft.com/office/drawing/2014/main" id="{F4FF7D6F-A50F-4F7A-B2E9-4F08B4DBEA3D}"/>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3" name="7 Decisión">
          <a:extLst>
            <a:ext uri="{FF2B5EF4-FFF2-40B4-BE49-F238E27FC236}">
              <a16:creationId xmlns="" xmlns:a16="http://schemas.microsoft.com/office/drawing/2014/main" id="{1EA86AE5-88F4-4D99-9128-CEDE65A3930A}"/>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4" name="7 Decisión">
          <a:extLst>
            <a:ext uri="{FF2B5EF4-FFF2-40B4-BE49-F238E27FC236}">
              <a16:creationId xmlns="" xmlns:a16="http://schemas.microsoft.com/office/drawing/2014/main" id="{AFC57BAD-17EB-4166-80A6-3165B767321C}"/>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5" name="7 Decisión">
          <a:extLst>
            <a:ext uri="{FF2B5EF4-FFF2-40B4-BE49-F238E27FC236}">
              <a16:creationId xmlns="" xmlns:a16="http://schemas.microsoft.com/office/drawing/2014/main" id="{523BDFDE-759D-435D-B77A-13C4433A1B93}"/>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36" name="7 Decisión">
          <a:extLst>
            <a:ext uri="{FF2B5EF4-FFF2-40B4-BE49-F238E27FC236}">
              <a16:creationId xmlns="" xmlns:a16="http://schemas.microsoft.com/office/drawing/2014/main" id="{CCD3B441-901E-4B1A-AB8E-8884D6522CD2}"/>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7" name="7 Decisión">
          <a:extLst>
            <a:ext uri="{FF2B5EF4-FFF2-40B4-BE49-F238E27FC236}">
              <a16:creationId xmlns="" xmlns:a16="http://schemas.microsoft.com/office/drawing/2014/main" id="{DA4DD4B2-2B5E-441A-A547-8655266656F3}"/>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8" name="7 Decisión">
          <a:extLst>
            <a:ext uri="{FF2B5EF4-FFF2-40B4-BE49-F238E27FC236}">
              <a16:creationId xmlns="" xmlns:a16="http://schemas.microsoft.com/office/drawing/2014/main" id="{49F792BC-AEBF-490E-AA13-4AC73B48D33F}"/>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39" name="7 Decisión">
          <a:extLst>
            <a:ext uri="{FF2B5EF4-FFF2-40B4-BE49-F238E27FC236}">
              <a16:creationId xmlns="" xmlns:a16="http://schemas.microsoft.com/office/drawing/2014/main" id="{ADF9C19E-A541-45E8-9919-2BCFE309AA7D}"/>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140" name="7 Decisión">
          <a:extLst>
            <a:ext uri="{FF2B5EF4-FFF2-40B4-BE49-F238E27FC236}">
              <a16:creationId xmlns="" xmlns:a16="http://schemas.microsoft.com/office/drawing/2014/main" id="{D7281309-20AC-44F5-A645-31F96D4B1CDF}"/>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1" name="7 Decisión">
          <a:extLst>
            <a:ext uri="{FF2B5EF4-FFF2-40B4-BE49-F238E27FC236}">
              <a16:creationId xmlns="" xmlns:a16="http://schemas.microsoft.com/office/drawing/2014/main" id="{35C26E20-6A23-49F6-B00A-CB7B8773EF69}"/>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2" name="7 Decisión">
          <a:extLst>
            <a:ext uri="{FF2B5EF4-FFF2-40B4-BE49-F238E27FC236}">
              <a16:creationId xmlns="" xmlns:a16="http://schemas.microsoft.com/office/drawing/2014/main" id="{31025872-D995-4977-A736-31C01357201E}"/>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3" name="7 Decisión">
          <a:extLst>
            <a:ext uri="{FF2B5EF4-FFF2-40B4-BE49-F238E27FC236}">
              <a16:creationId xmlns="" xmlns:a16="http://schemas.microsoft.com/office/drawing/2014/main" id="{E528DD8A-8D6A-4E1D-89F7-38EF36C07296}"/>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144" name="7 Decisión">
          <a:extLst>
            <a:ext uri="{FF2B5EF4-FFF2-40B4-BE49-F238E27FC236}">
              <a16:creationId xmlns="" xmlns:a16="http://schemas.microsoft.com/office/drawing/2014/main" id="{9D343745-83A3-4DBF-9FC6-FD7DD1AED656}"/>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5" name="7 Decisión">
          <a:extLst>
            <a:ext uri="{FF2B5EF4-FFF2-40B4-BE49-F238E27FC236}">
              <a16:creationId xmlns="" xmlns:a16="http://schemas.microsoft.com/office/drawing/2014/main" id="{9B1D26B3-BD91-4FAD-93B1-4E4AF6B3A4CD}"/>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6" name="7 Decisión">
          <a:extLst>
            <a:ext uri="{FF2B5EF4-FFF2-40B4-BE49-F238E27FC236}">
              <a16:creationId xmlns="" xmlns:a16="http://schemas.microsoft.com/office/drawing/2014/main" id="{29871505-F9CC-42D5-9119-B78CB79888DD}"/>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7" name="7 Decisión">
          <a:extLst>
            <a:ext uri="{FF2B5EF4-FFF2-40B4-BE49-F238E27FC236}">
              <a16:creationId xmlns="" xmlns:a16="http://schemas.microsoft.com/office/drawing/2014/main" id="{5C559CAF-65D1-4B97-B2ED-91F7CDED81A2}"/>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148" name="7 Decisión">
          <a:extLst>
            <a:ext uri="{FF2B5EF4-FFF2-40B4-BE49-F238E27FC236}">
              <a16:creationId xmlns="" xmlns:a16="http://schemas.microsoft.com/office/drawing/2014/main" id="{5BA9EE21-E344-4D7B-941E-84927D0623D4}"/>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49" name="7 Decisión">
          <a:extLst>
            <a:ext uri="{FF2B5EF4-FFF2-40B4-BE49-F238E27FC236}">
              <a16:creationId xmlns="" xmlns:a16="http://schemas.microsoft.com/office/drawing/2014/main" id="{B28C8733-DDFC-42A1-8C75-095E2380C6CE}"/>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0" name="7 Decisión">
          <a:extLst>
            <a:ext uri="{FF2B5EF4-FFF2-40B4-BE49-F238E27FC236}">
              <a16:creationId xmlns="" xmlns:a16="http://schemas.microsoft.com/office/drawing/2014/main" id="{4778C7F3-EAC6-41F6-8FD7-A829DFAEC82E}"/>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1" name="7 Decisión">
          <a:extLst>
            <a:ext uri="{FF2B5EF4-FFF2-40B4-BE49-F238E27FC236}">
              <a16:creationId xmlns="" xmlns:a16="http://schemas.microsoft.com/office/drawing/2014/main" id="{0738767A-4EE8-430C-A9D4-3E7A297E160C}"/>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152" name="7 Decisión">
          <a:extLst>
            <a:ext uri="{FF2B5EF4-FFF2-40B4-BE49-F238E27FC236}">
              <a16:creationId xmlns="" xmlns:a16="http://schemas.microsoft.com/office/drawing/2014/main" id="{9779E656-7523-4E13-9AFF-7AFA174B6E11}"/>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3" name="7 Decisión">
          <a:extLst>
            <a:ext uri="{FF2B5EF4-FFF2-40B4-BE49-F238E27FC236}">
              <a16:creationId xmlns="" xmlns:a16="http://schemas.microsoft.com/office/drawing/2014/main" id="{D7779533-1B09-46AD-9E05-1BAABE9C9D7C}"/>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4" name="7 Decisión">
          <a:extLst>
            <a:ext uri="{FF2B5EF4-FFF2-40B4-BE49-F238E27FC236}">
              <a16:creationId xmlns="" xmlns:a16="http://schemas.microsoft.com/office/drawing/2014/main" id="{838F89AF-45E7-44CF-ADB2-352DC5013966}"/>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5" name="7 Decisión">
          <a:extLst>
            <a:ext uri="{FF2B5EF4-FFF2-40B4-BE49-F238E27FC236}">
              <a16:creationId xmlns="" xmlns:a16="http://schemas.microsoft.com/office/drawing/2014/main" id="{8192C168-F064-42AB-AFDA-0267D3AB52E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156" name="7 Decisión">
          <a:extLst>
            <a:ext uri="{FF2B5EF4-FFF2-40B4-BE49-F238E27FC236}">
              <a16:creationId xmlns="" xmlns:a16="http://schemas.microsoft.com/office/drawing/2014/main" id="{45A7AC73-89F2-46D4-A8D4-5B9CD457F297}"/>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7" name="7 Decisión">
          <a:extLst>
            <a:ext uri="{FF2B5EF4-FFF2-40B4-BE49-F238E27FC236}">
              <a16:creationId xmlns="" xmlns:a16="http://schemas.microsoft.com/office/drawing/2014/main" id="{0A79ABDB-02D6-4019-AFAF-1DB212D3FD35}"/>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8" name="7 Decisión">
          <a:extLst>
            <a:ext uri="{FF2B5EF4-FFF2-40B4-BE49-F238E27FC236}">
              <a16:creationId xmlns="" xmlns:a16="http://schemas.microsoft.com/office/drawing/2014/main" id="{861C8775-9F57-4F59-849F-DA8E463BCBCC}"/>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59" name="7 Decisión">
          <a:extLst>
            <a:ext uri="{FF2B5EF4-FFF2-40B4-BE49-F238E27FC236}">
              <a16:creationId xmlns="" xmlns:a16="http://schemas.microsoft.com/office/drawing/2014/main" id="{8591FCB3-6B76-4879-9BED-20BF65996115}"/>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160" name="7 Decisión">
          <a:extLst>
            <a:ext uri="{FF2B5EF4-FFF2-40B4-BE49-F238E27FC236}">
              <a16:creationId xmlns="" xmlns:a16="http://schemas.microsoft.com/office/drawing/2014/main" id="{C1969CB7-87AA-4BBE-92BE-7DFD6B86528B}"/>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1" name="7 Decisión">
          <a:extLst>
            <a:ext uri="{FF2B5EF4-FFF2-40B4-BE49-F238E27FC236}">
              <a16:creationId xmlns="" xmlns:a16="http://schemas.microsoft.com/office/drawing/2014/main" id="{71251257-0B4C-4E45-88AF-4D7F3569D96B}"/>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2" name="7 Decisión">
          <a:extLst>
            <a:ext uri="{FF2B5EF4-FFF2-40B4-BE49-F238E27FC236}">
              <a16:creationId xmlns="" xmlns:a16="http://schemas.microsoft.com/office/drawing/2014/main" id="{C79E6C6F-ED84-4158-867A-6325F8BE13D1}"/>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3" name="7 Decisión">
          <a:extLst>
            <a:ext uri="{FF2B5EF4-FFF2-40B4-BE49-F238E27FC236}">
              <a16:creationId xmlns="" xmlns:a16="http://schemas.microsoft.com/office/drawing/2014/main" id="{DEBE3FB6-FDF0-4147-ADC4-7F7ED04A53B0}"/>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164" name="7 Decisión">
          <a:extLst>
            <a:ext uri="{FF2B5EF4-FFF2-40B4-BE49-F238E27FC236}">
              <a16:creationId xmlns="" xmlns:a16="http://schemas.microsoft.com/office/drawing/2014/main" id="{7885C49C-F155-4AA6-B98B-6B90A6651B43}"/>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5" name="7 Decisión">
          <a:extLst>
            <a:ext uri="{FF2B5EF4-FFF2-40B4-BE49-F238E27FC236}">
              <a16:creationId xmlns="" xmlns:a16="http://schemas.microsoft.com/office/drawing/2014/main" id="{EFC0883C-DB7C-4347-8534-FC5AE0705E7D}"/>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6" name="7 Decisión">
          <a:extLst>
            <a:ext uri="{FF2B5EF4-FFF2-40B4-BE49-F238E27FC236}">
              <a16:creationId xmlns="" xmlns:a16="http://schemas.microsoft.com/office/drawing/2014/main" id="{867EF472-F839-4086-825D-B2F989CC7141}"/>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7" name="7 Decisión">
          <a:extLst>
            <a:ext uri="{FF2B5EF4-FFF2-40B4-BE49-F238E27FC236}">
              <a16:creationId xmlns="" xmlns:a16="http://schemas.microsoft.com/office/drawing/2014/main" id="{47796F8E-1906-4B5E-9593-678CC9672BFC}"/>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168" name="7 Decisión">
          <a:extLst>
            <a:ext uri="{FF2B5EF4-FFF2-40B4-BE49-F238E27FC236}">
              <a16:creationId xmlns="" xmlns:a16="http://schemas.microsoft.com/office/drawing/2014/main" id="{223647A8-B76C-404D-B135-A388D29262E9}"/>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69" name="7 Decisión">
          <a:extLst>
            <a:ext uri="{FF2B5EF4-FFF2-40B4-BE49-F238E27FC236}">
              <a16:creationId xmlns="" xmlns:a16="http://schemas.microsoft.com/office/drawing/2014/main" id="{9AA61369-B799-4AA0-99C9-13BC6233C567}"/>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0" name="7 Decisión">
          <a:extLst>
            <a:ext uri="{FF2B5EF4-FFF2-40B4-BE49-F238E27FC236}">
              <a16:creationId xmlns="" xmlns:a16="http://schemas.microsoft.com/office/drawing/2014/main" id="{0E994218-DF5F-4F13-817C-063DDA0EF249}"/>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1" name="7 Decisión">
          <a:extLst>
            <a:ext uri="{FF2B5EF4-FFF2-40B4-BE49-F238E27FC236}">
              <a16:creationId xmlns="" xmlns:a16="http://schemas.microsoft.com/office/drawing/2014/main" id="{E296FFC9-10A4-438D-A601-40E36136C8AD}"/>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172" name="7 Decisión">
          <a:extLst>
            <a:ext uri="{FF2B5EF4-FFF2-40B4-BE49-F238E27FC236}">
              <a16:creationId xmlns="" xmlns:a16="http://schemas.microsoft.com/office/drawing/2014/main" id="{C745242F-70DA-43A1-A520-B68840C6C0A9}"/>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3" name="7 Decisión">
          <a:extLst>
            <a:ext uri="{FF2B5EF4-FFF2-40B4-BE49-F238E27FC236}">
              <a16:creationId xmlns="" xmlns:a16="http://schemas.microsoft.com/office/drawing/2014/main" id="{27C95499-01D5-40F9-B537-15D4E92B9E54}"/>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4" name="7 Decisión">
          <a:extLst>
            <a:ext uri="{FF2B5EF4-FFF2-40B4-BE49-F238E27FC236}">
              <a16:creationId xmlns="" xmlns:a16="http://schemas.microsoft.com/office/drawing/2014/main" id="{43015B45-C774-4042-921D-28B46A8E5EDF}"/>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5" name="7 Decisión">
          <a:extLst>
            <a:ext uri="{FF2B5EF4-FFF2-40B4-BE49-F238E27FC236}">
              <a16:creationId xmlns="" xmlns:a16="http://schemas.microsoft.com/office/drawing/2014/main" id="{0329EDFF-2971-434F-9A47-4D2E5208A9FF}"/>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6" name="7 Decisión">
          <a:extLst>
            <a:ext uri="{FF2B5EF4-FFF2-40B4-BE49-F238E27FC236}">
              <a16:creationId xmlns="" xmlns:a16="http://schemas.microsoft.com/office/drawing/2014/main" id="{FCAD925C-800D-4A52-B0D5-DB034E457F21}"/>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7" name="7 Decisión">
          <a:extLst>
            <a:ext uri="{FF2B5EF4-FFF2-40B4-BE49-F238E27FC236}">
              <a16:creationId xmlns="" xmlns:a16="http://schemas.microsoft.com/office/drawing/2014/main" id="{838F4E11-D35F-4573-A75C-68AFBD321BE1}"/>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8" name="7 Decisión">
          <a:extLst>
            <a:ext uri="{FF2B5EF4-FFF2-40B4-BE49-F238E27FC236}">
              <a16:creationId xmlns="" xmlns:a16="http://schemas.microsoft.com/office/drawing/2014/main" id="{AE0BCA3B-A25A-43E3-8A5F-322777F46D4B}"/>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79" name="7 Decisión">
          <a:extLst>
            <a:ext uri="{FF2B5EF4-FFF2-40B4-BE49-F238E27FC236}">
              <a16:creationId xmlns="" xmlns:a16="http://schemas.microsoft.com/office/drawing/2014/main" id="{2F3A9B4E-59C5-4997-9EF1-BF0B46A2A079}"/>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0" name="7 Decisión">
          <a:extLst>
            <a:ext uri="{FF2B5EF4-FFF2-40B4-BE49-F238E27FC236}">
              <a16:creationId xmlns="" xmlns:a16="http://schemas.microsoft.com/office/drawing/2014/main" id="{4193D37D-93AA-48B7-9740-5CF2552A8E0E}"/>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1" name="7 Decisión">
          <a:extLst>
            <a:ext uri="{FF2B5EF4-FFF2-40B4-BE49-F238E27FC236}">
              <a16:creationId xmlns="" xmlns:a16="http://schemas.microsoft.com/office/drawing/2014/main" id="{1676FD60-A8A6-4E5B-AD03-F6D5F8D392D2}"/>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2" name="7 Decisión">
          <a:extLst>
            <a:ext uri="{FF2B5EF4-FFF2-40B4-BE49-F238E27FC236}">
              <a16:creationId xmlns="" xmlns:a16="http://schemas.microsoft.com/office/drawing/2014/main" id="{6475BCE4-7CCB-4B8A-A893-1C0A57D8199C}"/>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3" name="7 Decisión">
          <a:extLst>
            <a:ext uri="{FF2B5EF4-FFF2-40B4-BE49-F238E27FC236}">
              <a16:creationId xmlns="" xmlns:a16="http://schemas.microsoft.com/office/drawing/2014/main" id="{CAEF0501-3FCB-4CC4-BEF3-2CDB05B0ADC7}"/>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184" name="7 Decisión">
          <a:extLst>
            <a:ext uri="{FF2B5EF4-FFF2-40B4-BE49-F238E27FC236}">
              <a16:creationId xmlns="" xmlns:a16="http://schemas.microsoft.com/office/drawing/2014/main" id="{E6F3A30F-92E2-45FB-873D-EF089FAE9B6F}"/>
            </a:ext>
          </a:extLst>
        </xdr:cNvPr>
        <xdr:cNvSpPr/>
      </xdr:nvSpPr>
      <xdr:spPr>
        <a:xfrm>
          <a:off x="11172825" y="3124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5" name="7 Decisión">
          <a:extLst>
            <a:ext uri="{FF2B5EF4-FFF2-40B4-BE49-F238E27FC236}">
              <a16:creationId xmlns="" xmlns:a16="http://schemas.microsoft.com/office/drawing/2014/main" id="{BAFBE9AF-C1F0-4153-8F90-6D681CA9E49C}"/>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6" name="7 Decisión">
          <a:extLst>
            <a:ext uri="{FF2B5EF4-FFF2-40B4-BE49-F238E27FC236}">
              <a16:creationId xmlns="" xmlns:a16="http://schemas.microsoft.com/office/drawing/2014/main" id="{01747C1D-1876-457D-8B9A-1CAB2280C953}"/>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7" name="7 Decisión">
          <a:extLst>
            <a:ext uri="{FF2B5EF4-FFF2-40B4-BE49-F238E27FC236}">
              <a16:creationId xmlns="" xmlns:a16="http://schemas.microsoft.com/office/drawing/2014/main" id="{15EE8767-B180-41D0-9473-79268A601F4A}"/>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188" name="7 Decisión">
          <a:extLst>
            <a:ext uri="{FF2B5EF4-FFF2-40B4-BE49-F238E27FC236}">
              <a16:creationId xmlns="" xmlns:a16="http://schemas.microsoft.com/office/drawing/2014/main" id="{75097509-0E6E-4233-BF9B-F1EA44D35B50}"/>
            </a:ext>
          </a:extLst>
        </xdr:cNvPr>
        <xdr:cNvSpPr/>
      </xdr:nvSpPr>
      <xdr:spPr>
        <a:xfrm>
          <a:off x="11172825" y="3657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89" name="7 Decisión">
          <a:extLst>
            <a:ext uri="{FF2B5EF4-FFF2-40B4-BE49-F238E27FC236}">
              <a16:creationId xmlns="" xmlns:a16="http://schemas.microsoft.com/office/drawing/2014/main" id="{6FA8F5A2-1711-4C3B-9C02-32A4A188E3CB}"/>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0" name="7 Decisión">
          <a:extLst>
            <a:ext uri="{FF2B5EF4-FFF2-40B4-BE49-F238E27FC236}">
              <a16:creationId xmlns="" xmlns:a16="http://schemas.microsoft.com/office/drawing/2014/main" id="{D6B0B92C-E044-407E-A424-24B698EB1E31}"/>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1" name="7 Decisión">
          <a:extLst>
            <a:ext uri="{FF2B5EF4-FFF2-40B4-BE49-F238E27FC236}">
              <a16:creationId xmlns="" xmlns:a16="http://schemas.microsoft.com/office/drawing/2014/main" id="{419473D0-A403-49B8-9045-8BC750FA0DC5}"/>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192" name="7 Decisión">
          <a:extLst>
            <a:ext uri="{FF2B5EF4-FFF2-40B4-BE49-F238E27FC236}">
              <a16:creationId xmlns="" xmlns:a16="http://schemas.microsoft.com/office/drawing/2014/main" id="{CE3FB83F-C304-4B63-BF95-640EED06E98D}"/>
            </a:ext>
          </a:extLst>
        </xdr:cNvPr>
        <xdr:cNvSpPr/>
      </xdr:nvSpPr>
      <xdr:spPr>
        <a:xfrm>
          <a:off x="11172825" y="4191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3" name="7 Decisión">
          <a:extLst>
            <a:ext uri="{FF2B5EF4-FFF2-40B4-BE49-F238E27FC236}">
              <a16:creationId xmlns="" xmlns:a16="http://schemas.microsoft.com/office/drawing/2014/main" id="{D9C9318A-6232-4398-93DE-A2E2E1AF96A5}"/>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4" name="7 Decisión">
          <a:extLst>
            <a:ext uri="{FF2B5EF4-FFF2-40B4-BE49-F238E27FC236}">
              <a16:creationId xmlns="" xmlns:a16="http://schemas.microsoft.com/office/drawing/2014/main" id="{BFF25059-47F2-4658-9ACA-8B6E3E287A1B}"/>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5" name="7 Decisión">
          <a:extLst>
            <a:ext uri="{FF2B5EF4-FFF2-40B4-BE49-F238E27FC236}">
              <a16:creationId xmlns="" xmlns:a16="http://schemas.microsoft.com/office/drawing/2014/main" id="{A1C0C2C7-1BF0-4905-9A5A-8E7DB941527F}"/>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196" name="7 Decisión">
          <a:extLst>
            <a:ext uri="{FF2B5EF4-FFF2-40B4-BE49-F238E27FC236}">
              <a16:creationId xmlns="" xmlns:a16="http://schemas.microsoft.com/office/drawing/2014/main" id="{24B6BE68-8AED-493A-839D-D8DEBDEED831}"/>
            </a:ext>
          </a:extLst>
        </xdr:cNvPr>
        <xdr:cNvSpPr/>
      </xdr:nvSpPr>
      <xdr:spPr>
        <a:xfrm>
          <a:off x="11172825" y="4724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7" name="7 Decisión">
          <a:extLst>
            <a:ext uri="{FF2B5EF4-FFF2-40B4-BE49-F238E27FC236}">
              <a16:creationId xmlns="" xmlns:a16="http://schemas.microsoft.com/office/drawing/2014/main" id="{6264B72C-E655-4EE4-ADD1-232DDC78CD8B}"/>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8" name="7 Decisión">
          <a:extLst>
            <a:ext uri="{FF2B5EF4-FFF2-40B4-BE49-F238E27FC236}">
              <a16:creationId xmlns="" xmlns:a16="http://schemas.microsoft.com/office/drawing/2014/main" id="{9324475C-65BE-41D0-A89F-BE46B7AE048F}"/>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199" name="7 Decisión">
          <a:extLst>
            <a:ext uri="{FF2B5EF4-FFF2-40B4-BE49-F238E27FC236}">
              <a16:creationId xmlns="" xmlns:a16="http://schemas.microsoft.com/office/drawing/2014/main" id="{2EA37571-D50A-48E8-A9E8-DBCAB7197C3D}"/>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200" name="7 Decisión">
          <a:extLst>
            <a:ext uri="{FF2B5EF4-FFF2-40B4-BE49-F238E27FC236}">
              <a16:creationId xmlns="" xmlns:a16="http://schemas.microsoft.com/office/drawing/2014/main" id="{DFB6077C-5517-4440-B70B-70CAADB000FB}"/>
            </a:ext>
          </a:extLst>
        </xdr:cNvPr>
        <xdr:cNvSpPr/>
      </xdr:nvSpPr>
      <xdr:spPr>
        <a:xfrm>
          <a:off x="11172825" y="5257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1" name="7 Decisión">
          <a:extLst>
            <a:ext uri="{FF2B5EF4-FFF2-40B4-BE49-F238E27FC236}">
              <a16:creationId xmlns="" xmlns:a16="http://schemas.microsoft.com/office/drawing/2014/main" id="{7E89EA7F-19F8-4D25-83C4-4EB01B04ED89}"/>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2" name="7 Decisión">
          <a:extLst>
            <a:ext uri="{FF2B5EF4-FFF2-40B4-BE49-F238E27FC236}">
              <a16:creationId xmlns="" xmlns:a16="http://schemas.microsoft.com/office/drawing/2014/main" id="{BE749C93-76AE-42B5-BC2A-1BB1797DB42E}"/>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3" name="7 Decisión">
          <a:extLst>
            <a:ext uri="{FF2B5EF4-FFF2-40B4-BE49-F238E27FC236}">
              <a16:creationId xmlns="" xmlns:a16="http://schemas.microsoft.com/office/drawing/2014/main" id="{1683CB1E-7EAC-41EB-911B-E9041A2180C1}"/>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204" name="7 Decisión">
          <a:extLst>
            <a:ext uri="{FF2B5EF4-FFF2-40B4-BE49-F238E27FC236}">
              <a16:creationId xmlns="" xmlns:a16="http://schemas.microsoft.com/office/drawing/2014/main" id="{93DB03AA-8BFA-40BB-B2F3-FA2D224A4DEE}"/>
            </a:ext>
          </a:extLst>
        </xdr:cNvPr>
        <xdr:cNvSpPr/>
      </xdr:nvSpPr>
      <xdr:spPr>
        <a:xfrm>
          <a:off x="11172825" y="5791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5" name="7 Decisión">
          <a:extLst>
            <a:ext uri="{FF2B5EF4-FFF2-40B4-BE49-F238E27FC236}">
              <a16:creationId xmlns="" xmlns:a16="http://schemas.microsoft.com/office/drawing/2014/main" id="{72E1E19D-8681-4C8F-8F90-8DA578200806}"/>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6" name="7 Decisión">
          <a:extLst>
            <a:ext uri="{FF2B5EF4-FFF2-40B4-BE49-F238E27FC236}">
              <a16:creationId xmlns="" xmlns:a16="http://schemas.microsoft.com/office/drawing/2014/main" id="{F6FCE555-2897-4179-AE1F-4AC27AAC7732}"/>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7" name="7 Decisión">
          <a:extLst>
            <a:ext uri="{FF2B5EF4-FFF2-40B4-BE49-F238E27FC236}">
              <a16:creationId xmlns="" xmlns:a16="http://schemas.microsoft.com/office/drawing/2014/main" id="{36BAB9A2-1838-4C46-AB25-EF0CCE6E9D37}"/>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208" name="7 Decisión">
          <a:extLst>
            <a:ext uri="{FF2B5EF4-FFF2-40B4-BE49-F238E27FC236}">
              <a16:creationId xmlns="" xmlns:a16="http://schemas.microsoft.com/office/drawing/2014/main" id="{CCD99E53-D08E-4D59-91B1-B4E5BC959F39}"/>
            </a:ext>
          </a:extLst>
        </xdr:cNvPr>
        <xdr:cNvSpPr/>
      </xdr:nvSpPr>
      <xdr:spPr>
        <a:xfrm>
          <a:off x="11172825" y="6324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09" name="7 Decisión">
          <a:extLst>
            <a:ext uri="{FF2B5EF4-FFF2-40B4-BE49-F238E27FC236}">
              <a16:creationId xmlns="" xmlns:a16="http://schemas.microsoft.com/office/drawing/2014/main" id="{B3797CB6-5BC6-4004-B551-126091A22944}"/>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0" name="7 Decisión">
          <a:extLst>
            <a:ext uri="{FF2B5EF4-FFF2-40B4-BE49-F238E27FC236}">
              <a16:creationId xmlns="" xmlns:a16="http://schemas.microsoft.com/office/drawing/2014/main" id="{F8692661-DD81-4353-B2F8-96A994E1ACAC}"/>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1" name="7 Decisión">
          <a:extLst>
            <a:ext uri="{FF2B5EF4-FFF2-40B4-BE49-F238E27FC236}">
              <a16:creationId xmlns="" xmlns:a16="http://schemas.microsoft.com/office/drawing/2014/main" id="{BF858B89-7B71-4510-999A-CAC6A6F9D0F7}"/>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212" name="7 Decisión">
          <a:extLst>
            <a:ext uri="{FF2B5EF4-FFF2-40B4-BE49-F238E27FC236}">
              <a16:creationId xmlns="" xmlns:a16="http://schemas.microsoft.com/office/drawing/2014/main" id="{2DDD0E80-AEE8-41F2-AEF8-6BB7252ED46A}"/>
            </a:ext>
          </a:extLst>
        </xdr:cNvPr>
        <xdr:cNvSpPr/>
      </xdr:nvSpPr>
      <xdr:spPr>
        <a:xfrm>
          <a:off x="11172825" y="6858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3" name="7 Decisión">
          <a:extLst>
            <a:ext uri="{FF2B5EF4-FFF2-40B4-BE49-F238E27FC236}">
              <a16:creationId xmlns="" xmlns:a16="http://schemas.microsoft.com/office/drawing/2014/main" id="{0867579C-8120-46DF-9E6F-B84F4D4BA4C5}"/>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4" name="7 Decisión">
          <a:extLst>
            <a:ext uri="{FF2B5EF4-FFF2-40B4-BE49-F238E27FC236}">
              <a16:creationId xmlns="" xmlns:a16="http://schemas.microsoft.com/office/drawing/2014/main" id="{3512253D-9F71-41E5-B05C-BC8123FEDE53}"/>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5" name="7 Decisión">
          <a:extLst>
            <a:ext uri="{FF2B5EF4-FFF2-40B4-BE49-F238E27FC236}">
              <a16:creationId xmlns="" xmlns:a16="http://schemas.microsoft.com/office/drawing/2014/main" id="{F1DC5D38-4D14-4F26-81EA-4067D4007CEB}"/>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216" name="7 Decisión">
          <a:extLst>
            <a:ext uri="{FF2B5EF4-FFF2-40B4-BE49-F238E27FC236}">
              <a16:creationId xmlns="" xmlns:a16="http://schemas.microsoft.com/office/drawing/2014/main" id="{6AC212FD-5340-4351-822E-3246C15FCF3F}"/>
            </a:ext>
          </a:extLst>
        </xdr:cNvPr>
        <xdr:cNvSpPr/>
      </xdr:nvSpPr>
      <xdr:spPr>
        <a:xfrm>
          <a:off x="11172825" y="7391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7" name="7 Decisión">
          <a:extLst>
            <a:ext uri="{FF2B5EF4-FFF2-40B4-BE49-F238E27FC236}">
              <a16:creationId xmlns="" xmlns:a16="http://schemas.microsoft.com/office/drawing/2014/main" id="{03815890-4195-4D34-9F82-17BD43235EDA}"/>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8" name="7 Decisión">
          <a:extLst>
            <a:ext uri="{FF2B5EF4-FFF2-40B4-BE49-F238E27FC236}">
              <a16:creationId xmlns="" xmlns:a16="http://schemas.microsoft.com/office/drawing/2014/main" id="{4B64657C-A411-45FA-9CB3-18922C7D476C}"/>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19" name="7 Decisión">
          <a:extLst>
            <a:ext uri="{FF2B5EF4-FFF2-40B4-BE49-F238E27FC236}">
              <a16:creationId xmlns="" xmlns:a16="http://schemas.microsoft.com/office/drawing/2014/main" id="{8CF5BA41-278E-4EFD-AE7C-9D52FAC116A5}"/>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220" name="7 Decisión">
          <a:extLst>
            <a:ext uri="{FF2B5EF4-FFF2-40B4-BE49-F238E27FC236}">
              <a16:creationId xmlns="" xmlns:a16="http://schemas.microsoft.com/office/drawing/2014/main" id="{DE268A24-3EFC-4B5B-BF08-C18B714AB990}"/>
            </a:ext>
          </a:extLst>
        </xdr:cNvPr>
        <xdr:cNvSpPr/>
      </xdr:nvSpPr>
      <xdr:spPr>
        <a:xfrm>
          <a:off x="11172825" y="7924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1" name="7 Decisión">
          <a:extLst>
            <a:ext uri="{FF2B5EF4-FFF2-40B4-BE49-F238E27FC236}">
              <a16:creationId xmlns="" xmlns:a16="http://schemas.microsoft.com/office/drawing/2014/main" id="{49D17A81-5635-4A90-97F8-882DF2F40632}"/>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2" name="7 Decisión">
          <a:extLst>
            <a:ext uri="{FF2B5EF4-FFF2-40B4-BE49-F238E27FC236}">
              <a16:creationId xmlns="" xmlns:a16="http://schemas.microsoft.com/office/drawing/2014/main" id="{47C161D4-47C8-41C1-8225-4C48142A4BB9}"/>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3" name="7 Decisión">
          <a:extLst>
            <a:ext uri="{FF2B5EF4-FFF2-40B4-BE49-F238E27FC236}">
              <a16:creationId xmlns="" xmlns:a16="http://schemas.microsoft.com/office/drawing/2014/main" id="{3463F0DA-44AA-4D0C-BAB2-6B2AEAE45103}"/>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224" name="7 Decisión">
          <a:extLst>
            <a:ext uri="{FF2B5EF4-FFF2-40B4-BE49-F238E27FC236}">
              <a16:creationId xmlns="" xmlns:a16="http://schemas.microsoft.com/office/drawing/2014/main" id="{0397F770-A7D3-4453-B9ED-491868194AC2}"/>
            </a:ext>
          </a:extLst>
        </xdr:cNvPr>
        <xdr:cNvSpPr/>
      </xdr:nvSpPr>
      <xdr:spPr>
        <a:xfrm>
          <a:off x="11172825" y="84582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5" name="7 Decisión">
          <a:extLst>
            <a:ext uri="{FF2B5EF4-FFF2-40B4-BE49-F238E27FC236}">
              <a16:creationId xmlns="" xmlns:a16="http://schemas.microsoft.com/office/drawing/2014/main" id="{D8BB7E6B-361A-48F9-8E5F-0E3BA55F9235}"/>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6" name="7 Decisión">
          <a:extLst>
            <a:ext uri="{FF2B5EF4-FFF2-40B4-BE49-F238E27FC236}">
              <a16:creationId xmlns="" xmlns:a16="http://schemas.microsoft.com/office/drawing/2014/main" id="{FA149DD6-2FA8-4CA8-97D0-2E0D84678DE9}"/>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7" name="7 Decisión">
          <a:extLst>
            <a:ext uri="{FF2B5EF4-FFF2-40B4-BE49-F238E27FC236}">
              <a16:creationId xmlns="" xmlns:a16="http://schemas.microsoft.com/office/drawing/2014/main" id="{C181DC42-0ACC-47E0-8135-A38E859196BA}"/>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228" name="7 Decisión">
          <a:extLst>
            <a:ext uri="{FF2B5EF4-FFF2-40B4-BE49-F238E27FC236}">
              <a16:creationId xmlns="" xmlns:a16="http://schemas.microsoft.com/office/drawing/2014/main" id="{D36301E3-9FB6-461F-B02B-8AE487A705E3}"/>
            </a:ext>
          </a:extLst>
        </xdr:cNvPr>
        <xdr:cNvSpPr/>
      </xdr:nvSpPr>
      <xdr:spPr>
        <a:xfrm>
          <a:off x="11172825" y="89916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29" name="7 Decisión">
          <a:extLst>
            <a:ext uri="{FF2B5EF4-FFF2-40B4-BE49-F238E27FC236}">
              <a16:creationId xmlns="" xmlns:a16="http://schemas.microsoft.com/office/drawing/2014/main" id="{4177A11D-CCDC-49F6-BE9A-21FD2FE411C9}"/>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0" name="7 Decisión">
          <a:extLst>
            <a:ext uri="{FF2B5EF4-FFF2-40B4-BE49-F238E27FC236}">
              <a16:creationId xmlns="" xmlns:a16="http://schemas.microsoft.com/office/drawing/2014/main" id="{0C8FC9AC-64FD-4A3B-8167-CC89911A685A}"/>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1" name="7 Decisión">
          <a:extLst>
            <a:ext uri="{FF2B5EF4-FFF2-40B4-BE49-F238E27FC236}">
              <a16:creationId xmlns="" xmlns:a16="http://schemas.microsoft.com/office/drawing/2014/main" id="{E20A0B47-07DE-4219-BED2-02A0A989E2F0}"/>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232" name="7 Decisión">
          <a:extLst>
            <a:ext uri="{FF2B5EF4-FFF2-40B4-BE49-F238E27FC236}">
              <a16:creationId xmlns="" xmlns:a16="http://schemas.microsoft.com/office/drawing/2014/main" id="{ED3ABE52-7EFB-4AC1-AD05-65F0182DC175}"/>
            </a:ext>
          </a:extLst>
        </xdr:cNvPr>
        <xdr:cNvSpPr/>
      </xdr:nvSpPr>
      <xdr:spPr>
        <a:xfrm>
          <a:off x="11172825" y="95250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3" name="7 Decisión">
          <a:extLst>
            <a:ext uri="{FF2B5EF4-FFF2-40B4-BE49-F238E27FC236}">
              <a16:creationId xmlns="" xmlns:a16="http://schemas.microsoft.com/office/drawing/2014/main" id="{ED6CDAB9-E962-4B0D-A0CE-A15D2E7434B3}"/>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4" name="7 Decisión">
          <a:extLst>
            <a:ext uri="{FF2B5EF4-FFF2-40B4-BE49-F238E27FC236}">
              <a16:creationId xmlns="" xmlns:a16="http://schemas.microsoft.com/office/drawing/2014/main" id="{D1CC8236-8371-4334-B6D7-315988D6F093}"/>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5" name="7 Decisión">
          <a:extLst>
            <a:ext uri="{FF2B5EF4-FFF2-40B4-BE49-F238E27FC236}">
              <a16:creationId xmlns="" xmlns:a16="http://schemas.microsoft.com/office/drawing/2014/main" id="{F5AAAB9A-6067-4261-B482-F3FD2DD672F8}"/>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236" name="7 Decisión">
          <a:extLst>
            <a:ext uri="{FF2B5EF4-FFF2-40B4-BE49-F238E27FC236}">
              <a16:creationId xmlns="" xmlns:a16="http://schemas.microsoft.com/office/drawing/2014/main" id="{81489B38-C323-4385-AF2E-BC831E76CDD0}"/>
            </a:ext>
          </a:extLst>
        </xdr:cNvPr>
        <xdr:cNvSpPr/>
      </xdr:nvSpPr>
      <xdr:spPr>
        <a:xfrm>
          <a:off x="11172825" y="100584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7" name="7 Decisión">
          <a:extLst>
            <a:ext uri="{FF2B5EF4-FFF2-40B4-BE49-F238E27FC236}">
              <a16:creationId xmlns="" xmlns:a16="http://schemas.microsoft.com/office/drawing/2014/main" id="{3EED70AD-3CB9-4C70-A8C2-04F6D63FF86A}"/>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8" name="7 Decisión">
          <a:extLst>
            <a:ext uri="{FF2B5EF4-FFF2-40B4-BE49-F238E27FC236}">
              <a16:creationId xmlns="" xmlns:a16="http://schemas.microsoft.com/office/drawing/2014/main" id="{34FB7F19-F6F5-4349-A75E-A5C789CC506D}"/>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39" name="7 Decisión">
          <a:extLst>
            <a:ext uri="{FF2B5EF4-FFF2-40B4-BE49-F238E27FC236}">
              <a16:creationId xmlns="" xmlns:a16="http://schemas.microsoft.com/office/drawing/2014/main" id="{8D888D69-6DF3-48AC-B3D2-3667D243F760}"/>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240" name="7 Decisión">
          <a:extLst>
            <a:ext uri="{FF2B5EF4-FFF2-40B4-BE49-F238E27FC236}">
              <a16:creationId xmlns="" xmlns:a16="http://schemas.microsoft.com/office/drawing/2014/main" id="{9A6D7204-AA80-44D6-A799-176C5CAF0F7F}"/>
            </a:ext>
          </a:extLst>
        </xdr:cNvPr>
        <xdr:cNvSpPr/>
      </xdr:nvSpPr>
      <xdr:spPr>
        <a:xfrm>
          <a:off x="11172825" y="11115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1" name="7 Decisión">
          <a:extLst>
            <a:ext uri="{FF2B5EF4-FFF2-40B4-BE49-F238E27FC236}">
              <a16:creationId xmlns="" xmlns:a16="http://schemas.microsoft.com/office/drawing/2014/main" id="{9DAE293A-4FD9-4B62-B50C-689231A623A2}"/>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2" name="7 Decisión">
          <a:extLst>
            <a:ext uri="{FF2B5EF4-FFF2-40B4-BE49-F238E27FC236}">
              <a16:creationId xmlns="" xmlns:a16="http://schemas.microsoft.com/office/drawing/2014/main" id="{4F2C0590-A21B-49C4-B1C1-1824441B4782}"/>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3" name="7 Decisión">
          <a:extLst>
            <a:ext uri="{FF2B5EF4-FFF2-40B4-BE49-F238E27FC236}">
              <a16:creationId xmlns="" xmlns:a16="http://schemas.microsoft.com/office/drawing/2014/main" id="{664BF18D-54F8-413E-8FA2-302621FC222D}"/>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244" name="7 Decisión">
          <a:extLst>
            <a:ext uri="{FF2B5EF4-FFF2-40B4-BE49-F238E27FC236}">
              <a16:creationId xmlns="" xmlns:a16="http://schemas.microsoft.com/office/drawing/2014/main" id="{FF6060FD-689D-4B47-92C5-EF98B0CDB1CE}"/>
            </a:ext>
          </a:extLst>
        </xdr:cNvPr>
        <xdr:cNvSpPr/>
      </xdr:nvSpPr>
      <xdr:spPr>
        <a:xfrm>
          <a:off x="11172825" y="11649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5" name="7 Decisión">
          <a:extLst>
            <a:ext uri="{FF2B5EF4-FFF2-40B4-BE49-F238E27FC236}">
              <a16:creationId xmlns="" xmlns:a16="http://schemas.microsoft.com/office/drawing/2014/main" id="{B6059C0D-9F57-4C01-B986-FB8486E429D7}"/>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6" name="7 Decisión">
          <a:extLst>
            <a:ext uri="{FF2B5EF4-FFF2-40B4-BE49-F238E27FC236}">
              <a16:creationId xmlns="" xmlns:a16="http://schemas.microsoft.com/office/drawing/2014/main" id="{7CF1C9AE-7B92-4035-BAA4-BE0CAB467A98}"/>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7" name="7 Decisión">
          <a:extLst>
            <a:ext uri="{FF2B5EF4-FFF2-40B4-BE49-F238E27FC236}">
              <a16:creationId xmlns="" xmlns:a16="http://schemas.microsoft.com/office/drawing/2014/main" id="{C2C1460E-A8E7-49F1-91DD-1F925FADFEF1}"/>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248" name="7 Decisión">
          <a:extLst>
            <a:ext uri="{FF2B5EF4-FFF2-40B4-BE49-F238E27FC236}">
              <a16:creationId xmlns="" xmlns:a16="http://schemas.microsoft.com/office/drawing/2014/main" id="{E0C14B31-66ED-4EE2-AF40-B2043C672714}"/>
            </a:ext>
          </a:extLst>
        </xdr:cNvPr>
        <xdr:cNvSpPr/>
      </xdr:nvSpPr>
      <xdr:spPr>
        <a:xfrm>
          <a:off x="11172825" y="12182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49" name="7 Decisión">
          <a:extLst>
            <a:ext uri="{FF2B5EF4-FFF2-40B4-BE49-F238E27FC236}">
              <a16:creationId xmlns="" xmlns:a16="http://schemas.microsoft.com/office/drawing/2014/main" id="{D8974565-EC42-4852-86A6-294AD0A84F75}"/>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0" name="7 Decisión">
          <a:extLst>
            <a:ext uri="{FF2B5EF4-FFF2-40B4-BE49-F238E27FC236}">
              <a16:creationId xmlns="" xmlns:a16="http://schemas.microsoft.com/office/drawing/2014/main" id="{C7A5E7EC-D64C-488F-8846-A82E0FE69021}"/>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1" name="7 Decisión">
          <a:extLst>
            <a:ext uri="{FF2B5EF4-FFF2-40B4-BE49-F238E27FC236}">
              <a16:creationId xmlns="" xmlns:a16="http://schemas.microsoft.com/office/drawing/2014/main" id="{DCA98EDB-C203-4923-A1E2-60338BD43A51}"/>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252" name="7 Decisión">
          <a:extLst>
            <a:ext uri="{FF2B5EF4-FFF2-40B4-BE49-F238E27FC236}">
              <a16:creationId xmlns="" xmlns:a16="http://schemas.microsoft.com/office/drawing/2014/main" id="{3B19F5DD-0F83-48F1-8472-EB53784AA2D9}"/>
            </a:ext>
          </a:extLst>
        </xdr:cNvPr>
        <xdr:cNvSpPr/>
      </xdr:nvSpPr>
      <xdr:spPr>
        <a:xfrm>
          <a:off x="11172825" y="12715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3" name="7 Decisión">
          <a:extLst>
            <a:ext uri="{FF2B5EF4-FFF2-40B4-BE49-F238E27FC236}">
              <a16:creationId xmlns="" xmlns:a16="http://schemas.microsoft.com/office/drawing/2014/main" id="{9B81DF92-464A-4A79-B9BD-86DF8578B68B}"/>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4" name="7 Decisión">
          <a:extLst>
            <a:ext uri="{FF2B5EF4-FFF2-40B4-BE49-F238E27FC236}">
              <a16:creationId xmlns="" xmlns:a16="http://schemas.microsoft.com/office/drawing/2014/main" id="{D5F472D2-E1A7-46D1-8EF3-0921C6D9F683}"/>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5" name="7 Decisión">
          <a:extLst>
            <a:ext uri="{FF2B5EF4-FFF2-40B4-BE49-F238E27FC236}">
              <a16:creationId xmlns="" xmlns:a16="http://schemas.microsoft.com/office/drawing/2014/main" id="{5E8AF481-81D6-43FA-BC09-8DADAB8146BC}"/>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256" name="7 Decisión">
          <a:extLst>
            <a:ext uri="{FF2B5EF4-FFF2-40B4-BE49-F238E27FC236}">
              <a16:creationId xmlns="" xmlns:a16="http://schemas.microsoft.com/office/drawing/2014/main" id="{2440853F-C73D-4A0E-9311-96E68933C81C}"/>
            </a:ext>
          </a:extLst>
        </xdr:cNvPr>
        <xdr:cNvSpPr/>
      </xdr:nvSpPr>
      <xdr:spPr>
        <a:xfrm>
          <a:off x="11172825" y="13249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7" name="7 Decisión">
          <a:extLst>
            <a:ext uri="{FF2B5EF4-FFF2-40B4-BE49-F238E27FC236}">
              <a16:creationId xmlns="" xmlns:a16="http://schemas.microsoft.com/office/drawing/2014/main" id="{822E4590-46C6-4D85-ADA0-654795DB81F4}"/>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8" name="7 Decisión">
          <a:extLst>
            <a:ext uri="{FF2B5EF4-FFF2-40B4-BE49-F238E27FC236}">
              <a16:creationId xmlns="" xmlns:a16="http://schemas.microsoft.com/office/drawing/2014/main" id="{093A6699-ABEF-43DA-BC51-A3700B6BAFC5}"/>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59" name="7 Decisión">
          <a:extLst>
            <a:ext uri="{FF2B5EF4-FFF2-40B4-BE49-F238E27FC236}">
              <a16:creationId xmlns="" xmlns:a16="http://schemas.microsoft.com/office/drawing/2014/main" id="{2156B8DA-78F7-4D5F-9CCF-CF78A717AF84}"/>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260" name="7 Decisión">
          <a:extLst>
            <a:ext uri="{FF2B5EF4-FFF2-40B4-BE49-F238E27FC236}">
              <a16:creationId xmlns="" xmlns:a16="http://schemas.microsoft.com/office/drawing/2014/main" id="{3950F513-7C38-40B4-A31E-4ABA16ACD957}"/>
            </a:ext>
          </a:extLst>
        </xdr:cNvPr>
        <xdr:cNvSpPr/>
      </xdr:nvSpPr>
      <xdr:spPr>
        <a:xfrm>
          <a:off x="11172825" y="137826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1" name="7 Decisión">
          <a:extLst>
            <a:ext uri="{FF2B5EF4-FFF2-40B4-BE49-F238E27FC236}">
              <a16:creationId xmlns="" xmlns:a16="http://schemas.microsoft.com/office/drawing/2014/main" id="{6E53F3E8-5216-4DE0-AB2D-3BC0896586FB}"/>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2" name="7 Decisión">
          <a:extLst>
            <a:ext uri="{FF2B5EF4-FFF2-40B4-BE49-F238E27FC236}">
              <a16:creationId xmlns="" xmlns:a16="http://schemas.microsoft.com/office/drawing/2014/main" id="{E332E8E1-4E38-4F53-B112-A0092AEB1A66}"/>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3" name="7 Decisión">
          <a:extLst>
            <a:ext uri="{FF2B5EF4-FFF2-40B4-BE49-F238E27FC236}">
              <a16:creationId xmlns="" xmlns:a16="http://schemas.microsoft.com/office/drawing/2014/main" id="{E9227026-AD0F-40F8-BA8F-B304F2DB2080}"/>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264" name="7 Decisión">
          <a:extLst>
            <a:ext uri="{FF2B5EF4-FFF2-40B4-BE49-F238E27FC236}">
              <a16:creationId xmlns="" xmlns:a16="http://schemas.microsoft.com/office/drawing/2014/main" id="{99F9515B-4609-4E0E-9DEC-F01E03A0CD35}"/>
            </a:ext>
          </a:extLst>
        </xdr:cNvPr>
        <xdr:cNvSpPr/>
      </xdr:nvSpPr>
      <xdr:spPr>
        <a:xfrm>
          <a:off x="11172825" y="143160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5" name="7 Decisión">
          <a:extLst>
            <a:ext uri="{FF2B5EF4-FFF2-40B4-BE49-F238E27FC236}">
              <a16:creationId xmlns="" xmlns:a16="http://schemas.microsoft.com/office/drawing/2014/main" id="{5BD01DE0-039D-42E5-98B9-FA11033A717B}"/>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6" name="7 Decisión">
          <a:extLst>
            <a:ext uri="{FF2B5EF4-FFF2-40B4-BE49-F238E27FC236}">
              <a16:creationId xmlns="" xmlns:a16="http://schemas.microsoft.com/office/drawing/2014/main" id="{767B21ED-4F75-46D1-AD87-131441910F3E}"/>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7" name="7 Decisión">
          <a:extLst>
            <a:ext uri="{FF2B5EF4-FFF2-40B4-BE49-F238E27FC236}">
              <a16:creationId xmlns="" xmlns:a16="http://schemas.microsoft.com/office/drawing/2014/main" id="{835C3C2B-9A4D-4ABF-A526-44D334CD99A4}"/>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268" name="7 Decisión">
          <a:extLst>
            <a:ext uri="{FF2B5EF4-FFF2-40B4-BE49-F238E27FC236}">
              <a16:creationId xmlns="" xmlns:a16="http://schemas.microsoft.com/office/drawing/2014/main" id="{12F65254-36E3-4289-93FB-0FFB8547178A}"/>
            </a:ext>
          </a:extLst>
        </xdr:cNvPr>
        <xdr:cNvSpPr/>
      </xdr:nvSpPr>
      <xdr:spPr>
        <a:xfrm>
          <a:off x="11172825" y="148494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69" name="7 Decisión">
          <a:extLst>
            <a:ext uri="{FF2B5EF4-FFF2-40B4-BE49-F238E27FC236}">
              <a16:creationId xmlns="" xmlns:a16="http://schemas.microsoft.com/office/drawing/2014/main" id="{5D34E691-99EA-4459-84C6-8CF30C6408B7}"/>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0" name="7 Decisión">
          <a:extLst>
            <a:ext uri="{FF2B5EF4-FFF2-40B4-BE49-F238E27FC236}">
              <a16:creationId xmlns="" xmlns:a16="http://schemas.microsoft.com/office/drawing/2014/main" id="{F20E5AE3-000C-4455-9068-883F9435B5C7}"/>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1" name="7 Decisión">
          <a:extLst>
            <a:ext uri="{FF2B5EF4-FFF2-40B4-BE49-F238E27FC236}">
              <a16:creationId xmlns="" xmlns:a16="http://schemas.microsoft.com/office/drawing/2014/main" id="{1399BB5C-F300-4E68-9810-4CB0CA8F6F96}"/>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272" name="7 Decisión">
          <a:extLst>
            <a:ext uri="{FF2B5EF4-FFF2-40B4-BE49-F238E27FC236}">
              <a16:creationId xmlns="" xmlns:a16="http://schemas.microsoft.com/office/drawing/2014/main" id="{2D0E1B46-FBD2-4B06-9958-847B1293C2D3}"/>
            </a:ext>
          </a:extLst>
        </xdr:cNvPr>
        <xdr:cNvSpPr/>
      </xdr:nvSpPr>
      <xdr:spPr>
        <a:xfrm>
          <a:off x="11172825" y="153828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3" name="7 Decisión">
          <a:extLst>
            <a:ext uri="{FF2B5EF4-FFF2-40B4-BE49-F238E27FC236}">
              <a16:creationId xmlns="" xmlns:a16="http://schemas.microsoft.com/office/drawing/2014/main" id="{0FD47A94-17CE-42ED-9D2D-DF35C8E43987}"/>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4" name="7 Decisión">
          <a:extLst>
            <a:ext uri="{FF2B5EF4-FFF2-40B4-BE49-F238E27FC236}">
              <a16:creationId xmlns="" xmlns:a16="http://schemas.microsoft.com/office/drawing/2014/main" id="{05CE2522-6F23-430F-9860-ADE3BBB210FC}"/>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5" name="7 Decisión">
          <a:extLst>
            <a:ext uri="{FF2B5EF4-FFF2-40B4-BE49-F238E27FC236}">
              <a16:creationId xmlns="" xmlns:a16="http://schemas.microsoft.com/office/drawing/2014/main" id="{47684C80-BC2F-47D3-9D91-9797CA874C91}"/>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276" name="7 Decisión">
          <a:extLst>
            <a:ext uri="{FF2B5EF4-FFF2-40B4-BE49-F238E27FC236}">
              <a16:creationId xmlns="" xmlns:a16="http://schemas.microsoft.com/office/drawing/2014/main" id="{4E793A3F-B5A7-4074-A111-C34C95C4BECE}"/>
            </a:ext>
          </a:extLst>
        </xdr:cNvPr>
        <xdr:cNvSpPr/>
      </xdr:nvSpPr>
      <xdr:spPr>
        <a:xfrm>
          <a:off x="11172825" y="15916275"/>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7" name="7 Decisión">
          <a:extLst>
            <a:ext uri="{FF2B5EF4-FFF2-40B4-BE49-F238E27FC236}">
              <a16:creationId xmlns="" xmlns:a16="http://schemas.microsoft.com/office/drawing/2014/main" id="{37F47F49-C97C-4CD2-BFD7-7376146D56EC}"/>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8" name="7 Decisión">
          <a:extLst>
            <a:ext uri="{FF2B5EF4-FFF2-40B4-BE49-F238E27FC236}">
              <a16:creationId xmlns="" xmlns:a16="http://schemas.microsoft.com/office/drawing/2014/main" id="{FB42F1BA-FB27-49C8-ADD6-180FEA482034}"/>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79" name="7 Decisión">
          <a:extLst>
            <a:ext uri="{FF2B5EF4-FFF2-40B4-BE49-F238E27FC236}">
              <a16:creationId xmlns="" xmlns:a16="http://schemas.microsoft.com/office/drawing/2014/main" id="{1619D72A-CDB9-40A4-9CF5-F1D4A07F97D7}"/>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280" name="7 Decisión">
          <a:extLst>
            <a:ext uri="{FF2B5EF4-FFF2-40B4-BE49-F238E27FC236}">
              <a16:creationId xmlns="" xmlns:a16="http://schemas.microsoft.com/office/drawing/2014/main" id="{0E01E6F7-EF00-4272-B5FD-58E8EB6056CA}"/>
            </a:ext>
          </a:extLst>
        </xdr:cNvPr>
        <xdr:cNvSpPr/>
      </xdr:nvSpPr>
      <xdr:spPr>
        <a:xfrm>
          <a:off x="11172825" y="16973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1" name="7 Decisión">
          <a:extLst>
            <a:ext uri="{FF2B5EF4-FFF2-40B4-BE49-F238E27FC236}">
              <a16:creationId xmlns="" xmlns:a16="http://schemas.microsoft.com/office/drawing/2014/main" id="{15AE88FF-8175-4CFF-BC55-D5B8940CBF9A}"/>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2" name="7 Decisión">
          <a:extLst>
            <a:ext uri="{FF2B5EF4-FFF2-40B4-BE49-F238E27FC236}">
              <a16:creationId xmlns="" xmlns:a16="http://schemas.microsoft.com/office/drawing/2014/main" id="{72CA2DCD-1D23-45C5-9868-DB2F9D0E0D91}"/>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3" name="7 Decisión">
          <a:extLst>
            <a:ext uri="{FF2B5EF4-FFF2-40B4-BE49-F238E27FC236}">
              <a16:creationId xmlns="" xmlns:a16="http://schemas.microsoft.com/office/drawing/2014/main" id="{3BAE26C2-1D73-4B03-8461-B2BBBA7D1FE7}"/>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284" name="7 Decisión">
          <a:extLst>
            <a:ext uri="{FF2B5EF4-FFF2-40B4-BE49-F238E27FC236}">
              <a16:creationId xmlns="" xmlns:a16="http://schemas.microsoft.com/office/drawing/2014/main" id="{05A85264-A501-427B-A015-204A8C3E69C7}"/>
            </a:ext>
          </a:extLst>
        </xdr:cNvPr>
        <xdr:cNvSpPr/>
      </xdr:nvSpPr>
      <xdr:spPr>
        <a:xfrm>
          <a:off x="11172825" y="17506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5" name="7 Decisión">
          <a:extLst>
            <a:ext uri="{FF2B5EF4-FFF2-40B4-BE49-F238E27FC236}">
              <a16:creationId xmlns="" xmlns:a16="http://schemas.microsoft.com/office/drawing/2014/main" id="{27BDDA7F-2F45-42BF-AC88-1D3F930EFC48}"/>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6" name="7 Decisión">
          <a:extLst>
            <a:ext uri="{FF2B5EF4-FFF2-40B4-BE49-F238E27FC236}">
              <a16:creationId xmlns="" xmlns:a16="http://schemas.microsoft.com/office/drawing/2014/main" id="{F8120BB1-0989-45FE-9CA6-04C3C465337F}"/>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7" name="7 Decisión">
          <a:extLst>
            <a:ext uri="{FF2B5EF4-FFF2-40B4-BE49-F238E27FC236}">
              <a16:creationId xmlns="" xmlns:a16="http://schemas.microsoft.com/office/drawing/2014/main" id="{83E9952F-0EC7-4F0C-8A01-2571757A2104}"/>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288" name="7 Decisión">
          <a:extLst>
            <a:ext uri="{FF2B5EF4-FFF2-40B4-BE49-F238E27FC236}">
              <a16:creationId xmlns="" xmlns:a16="http://schemas.microsoft.com/office/drawing/2014/main" id="{467C1447-EB0D-420C-9068-F0DAC562FB76}"/>
            </a:ext>
          </a:extLst>
        </xdr:cNvPr>
        <xdr:cNvSpPr/>
      </xdr:nvSpPr>
      <xdr:spPr>
        <a:xfrm>
          <a:off x="11172825" y="180403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89" name="7 Decisión">
          <a:extLst>
            <a:ext uri="{FF2B5EF4-FFF2-40B4-BE49-F238E27FC236}">
              <a16:creationId xmlns="" xmlns:a16="http://schemas.microsoft.com/office/drawing/2014/main" id="{107072D7-9353-46DC-B53A-81AC18DF3E47}"/>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0" name="7 Decisión">
          <a:extLst>
            <a:ext uri="{FF2B5EF4-FFF2-40B4-BE49-F238E27FC236}">
              <a16:creationId xmlns="" xmlns:a16="http://schemas.microsoft.com/office/drawing/2014/main" id="{9CC32AEF-0A3A-4EB6-8D8A-3EEA5CFAD131}"/>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1" name="7 Decisión">
          <a:extLst>
            <a:ext uri="{FF2B5EF4-FFF2-40B4-BE49-F238E27FC236}">
              <a16:creationId xmlns="" xmlns:a16="http://schemas.microsoft.com/office/drawing/2014/main" id="{EFE19DA8-6CF1-4E1A-802F-5CDA77F1E844}"/>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292" name="7 Decisión">
          <a:extLst>
            <a:ext uri="{FF2B5EF4-FFF2-40B4-BE49-F238E27FC236}">
              <a16:creationId xmlns="" xmlns:a16="http://schemas.microsoft.com/office/drawing/2014/main" id="{EE690720-905B-48DA-93B6-514C6B3A2073}"/>
            </a:ext>
          </a:extLst>
        </xdr:cNvPr>
        <xdr:cNvSpPr/>
      </xdr:nvSpPr>
      <xdr:spPr>
        <a:xfrm>
          <a:off x="11172825" y="185737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3" name="7 Decisión">
          <a:extLst>
            <a:ext uri="{FF2B5EF4-FFF2-40B4-BE49-F238E27FC236}">
              <a16:creationId xmlns="" xmlns:a16="http://schemas.microsoft.com/office/drawing/2014/main" id="{965D2E70-EF92-42CD-9B35-C1437E19D78D}"/>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4" name="7 Decisión">
          <a:extLst>
            <a:ext uri="{FF2B5EF4-FFF2-40B4-BE49-F238E27FC236}">
              <a16:creationId xmlns="" xmlns:a16="http://schemas.microsoft.com/office/drawing/2014/main" id="{6B3A4D06-51F7-4A17-86C1-5A28751F8080}"/>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5" name="7 Decisión">
          <a:extLst>
            <a:ext uri="{FF2B5EF4-FFF2-40B4-BE49-F238E27FC236}">
              <a16:creationId xmlns="" xmlns:a16="http://schemas.microsoft.com/office/drawing/2014/main" id="{4B28B528-7627-4B66-B0FB-C4C59131BE5C}"/>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296" name="7 Decisión">
          <a:extLst>
            <a:ext uri="{FF2B5EF4-FFF2-40B4-BE49-F238E27FC236}">
              <a16:creationId xmlns="" xmlns:a16="http://schemas.microsoft.com/office/drawing/2014/main" id="{4B83E282-F41F-4085-9BF6-986873FB24A3}"/>
            </a:ext>
          </a:extLst>
        </xdr:cNvPr>
        <xdr:cNvSpPr/>
      </xdr:nvSpPr>
      <xdr:spPr>
        <a:xfrm>
          <a:off x="11172825" y="191071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7" name="7 Decisión">
          <a:extLst>
            <a:ext uri="{FF2B5EF4-FFF2-40B4-BE49-F238E27FC236}">
              <a16:creationId xmlns="" xmlns:a16="http://schemas.microsoft.com/office/drawing/2014/main" id="{084FF1DC-CA53-4824-BE70-0C1F000755C8}"/>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8" name="7 Decisión">
          <a:extLst>
            <a:ext uri="{FF2B5EF4-FFF2-40B4-BE49-F238E27FC236}">
              <a16:creationId xmlns="" xmlns:a16="http://schemas.microsoft.com/office/drawing/2014/main" id="{FDA5FE60-89D7-4647-93B0-3DF3F12F93DE}"/>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299" name="7 Decisión">
          <a:extLst>
            <a:ext uri="{FF2B5EF4-FFF2-40B4-BE49-F238E27FC236}">
              <a16:creationId xmlns="" xmlns:a16="http://schemas.microsoft.com/office/drawing/2014/main" id="{09512A68-DFE2-4FAF-A721-84AEDAFC8501}"/>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300" name="7 Decisión">
          <a:extLst>
            <a:ext uri="{FF2B5EF4-FFF2-40B4-BE49-F238E27FC236}">
              <a16:creationId xmlns="" xmlns:a16="http://schemas.microsoft.com/office/drawing/2014/main" id="{09429066-5D71-4211-8923-AF0560C8E500}"/>
            </a:ext>
          </a:extLst>
        </xdr:cNvPr>
        <xdr:cNvSpPr/>
      </xdr:nvSpPr>
      <xdr:spPr>
        <a:xfrm>
          <a:off x="11172825" y="196405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1" name="7 Decisión">
          <a:extLst>
            <a:ext uri="{FF2B5EF4-FFF2-40B4-BE49-F238E27FC236}">
              <a16:creationId xmlns="" xmlns:a16="http://schemas.microsoft.com/office/drawing/2014/main" id="{44E9D8CC-BAEA-49A1-934A-A9D17A61FB52}"/>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2" name="7 Decisión">
          <a:extLst>
            <a:ext uri="{FF2B5EF4-FFF2-40B4-BE49-F238E27FC236}">
              <a16:creationId xmlns="" xmlns:a16="http://schemas.microsoft.com/office/drawing/2014/main" id="{E6EE357C-29CD-4438-BF76-F8795694B57E}"/>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3" name="7 Decisión">
          <a:extLst>
            <a:ext uri="{FF2B5EF4-FFF2-40B4-BE49-F238E27FC236}">
              <a16:creationId xmlns="" xmlns:a16="http://schemas.microsoft.com/office/drawing/2014/main" id="{0BE69CC0-D7EE-4A75-9824-CCA6F93532F7}"/>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304" name="7 Decisión">
          <a:extLst>
            <a:ext uri="{FF2B5EF4-FFF2-40B4-BE49-F238E27FC236}">
              <a16:creationId xmlns="" xmlns:a16="http://schemas.microsoft.com/office/drawing/2014/main" id="{AB57A925-B269-4089-A1FA-A46CABF6B014}"/>
            </a:ext>
          </a:extLst>
        </xdr:cNvPr>
        <xdr:cNvSpPr/>
      </xdr:nvSpPr>
      <xdr:spPr>
        <a:xfrm>
          <a:off x="11172825" y="2017395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6" name="7 Decisión">
          <a:extLst>
            <a:ext uri="{FF2B5EF4-FFF2-40B4-BE49-F238E27FC236}">
              <a16:creationId xmlns:a16="http://schemas.microsoft.com/office/drawing/2014/main" xmlns="" id="{00000000-0008-0000-0000-00000E000000}"/>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7" name="7 Decisión">
          <a:extLst>
            <a:ext uri="{FF2B5EF4-FFF2-40B4-BE49-F238E27FC236}">
              <a16:creationId xmlns:a16="http://schemas.microsoft.com/office/drawing/2014/main" xmlns="" id="{2DBFBC72-B49E-478F-8D41-79AB572C53DB}"/>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6</xdr:row>
      <xdr:rowOff>66675</xdr:rowOff>
    </xdr:from>
    <xdr:to>
      <xdr:col>7</xdr:col>
      <xdr:colOff>607695</xdr:colOff>
      <xdr:row>6</xdr:row>
      <xdr:rowOff>463550</xdr:rowOff>
    </xdr:to>
    <xdr:sp macro="" textlink="">
      <xdr:nvSpPr>
        <xdr:cNvPr id="308" name="7 Decisión">
          <a:extLst>
            <a:ext uri="{FF2B5EF4-FFF2-40B4-BE49-F238E27FC236}">
              <a16:creationId xmlns:a16="http://schemas.microsoft.com/office/drawing/2014/main" xmlns="" id="{72B574DA-3024-4D15-817F-1FEF7DAC9DFE}"/>
            </a:ext>
          </a:extLst>
        </xdr:cNvPr>
        <xdr:cNvSpPr/>
      </xdr:nvSpPr>
      <xdr:spPr>
        <a:xfrm>
          <a:off x="11172825" y="2590800"/>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08"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09"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0"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1"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2"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3"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7</xdr:row>
      <xdr:rowOff>66675</xdr:rowOff>
    </xdr:from>
    <xdr:to>
      <xdr:col>7</xdr:col>
      <xdr:colOff>607695</xdr:colOff>
      <xdr:row>7</xdr:row>
      <xdr:rowOff>463550</xdr:rowOff>
    </xdr:to>
    <xdr:sp macro="" textlink="">
      <xdr:nvSpPr>
        <xdr:cNvPr id="414"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5"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6"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7"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8"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19"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20"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8</xdr:row>
      <xdr:rowOff>66675</xdr:rowOff>
    </xdr:from>
    <xdr:to>
      <xdr:col>7</xdr:col>
      <xdr:colOff>607695</xdr:colOff>
      <xdr:row>8</xdr:row>
      <xdr:rowOff>463550</xdr:rowOff>
    </xdr:to>
    <xdr:sp macro="" textlink="">
      <xdr:nvSpPr>
        <xdr:cNvPr id="421"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2"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3"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4"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5"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6"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7"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9</xdr:row>
      <xdr:rowOff>66675</xdr:rowOff>
    </xdr:from>
    <xdr:to>
      <xdr:col>7</xdr:col>
      <xdr:colOff>607695</xdr:colOff>
      <xdr:row>9</xdr:row>
      <xdr:rowOff>463550</xdr:rowOff>
    </xdr:to>
    <xdr:sp macro="" textlink="">
      <xdr:nvSpPr>
        <xdr:cNvPr id="428"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29"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0"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1"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2"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3"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4"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10</xdr:row>
      <xdr:rowOff>66675</xdr:rowOff>
    </xdr:from>
    <xdr:to>
      <xdr:col>7</xdr:col>
      <xdr:colOff>607695</xdr:colOff>
      <xdr:row>10</xdr:row>
      <xdr:rowOff>463550</xdr:rowOff>
    </xdr:to>
    <xdr:sp macro="" textlink="">
      <xdr:nvSpPr>
        <xdr:cNvPr id="435"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6"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7"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8"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39"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0"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1"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11</xdr:row>
      <xdr:rowOff>66675</xdr:rowOff>
    </xdr:from>
    <xdr:to>
      <xdr:col>7</xdr:col>
      <xdr:colOff>607695</xdr:colOff>
      <xdr:row>11</xdr:row>
      <xdr:rowOff>463550</xdr:rowOff>
    </xdr:to>
    <xdr:sp macro="" textlink="">
      <xdr:nvSpPr>
        <xdr:cNvPr id="442"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3"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4"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5"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6"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7"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8"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12</xdr:row>
      <xdr:rowOff>66675</xdr:rowOff>
    </xdr:from>
    <xdr:to>
      <xdr:col>7</xdr:col>
      <xdr:colOff>607695</xdr:colOff>
      <xdr:row>12</xdr:row>
      <xdr:rowOff>463550</xdr:rowOff>
    </xdr:to>
    <xdr:sp macro="" textlink="">
      <xdr:nvSpPr>
        <xdr:cNvPr id="449"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0"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1"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2"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3"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4"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5"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13</xdr:row>
      <xdr:rowOff>66675</xdr:rowOff>
    </xdr:from>
    <xdr:to>
      <xdr:col>7</xdr:col>
      <xdr:colOff>607695</xdr:colOff>
      <xdr:row>13</xdr:row>
      <xdr:rowOff>463550</xdr:rowOff>
    </xdr:to>
    <xdr:sp macro="" textlink="">
      <xdr:nvSpPr>
        <xdr:cNvPr id="456"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7"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8"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59"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0"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1"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2"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14</xdr:row>
      <xdr:rowOff>66675</xdr:rowOff>
    </xdr:from>
    <xdr:to>
      <xdr:col>7</xdr:col>
      <xdr:colOff>607695</xdr:colOff>
      <xdr:row>14</xdr:row>
      <xdr:rowOff>463550</xdr:rowOff>
    </xdr:to>
    <xdr:sp macro="" textlink="">
      <xdr:nvSpPr>
        <xdr:cNvPr id="463"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4"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5"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6"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7"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8"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69"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15</xdr:row>
      <xdr:rowOff>66675</xdr:rowOff>
    </xdr:from>
    <xdr:to>
      <xdr:col>7</xdr:col>
      <xdr:colOff>607695</xdr:colOff>
      <xdr:row>15</xdr:row>
      <xdr:rowOff>463550</xdr:rowOff>
    </xdr:to>
    <xdr:sp macro="" textlink="">
      <xdr:nvSpPr>
        <xdr:cNvPr id="470"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1"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2"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3"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4"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5"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6"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16</xdr:row>
      <xdr:rowOff>66675</xdr:rowOff>
    </xdr:from>
    <xdr:to>
      <xdr:col>7</xdr:col>
      <xdr:colOff>607695</xdr:colOff>
      <xdr:row>16</xdr:row>
      <xdr:rowOff>463550</xdr:rowOff>
    </xdr:to>
    <xdr:sp macro="" textlink="">
      <xdr:nvSpPr>
        <xdr:cNvPr id="477"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78"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79"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0"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1"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2"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3"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17</xdr:row>
      <xdr:rowOff>66675</xdr:rowOff>
    </xdr:from>
    <xdr:to>
      <xdr:col>7</xdr:col>
      <xdr:colOff>607695</xdr:colOff>
      <xdr:row>17</xdr:row>
      <xdr:rowOff>463550</xdr:rowOff>
    </xdr:to>
    <xdr:sp macro="" textlink="">
      <xdr:nvSpPr>
        <xdr:cNvPr id="484"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5"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6"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7"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8"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89"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90"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18</xdr:row>
      <xdr:rowOff>66675</xdr:rowOff>
    </xdr:from>
    <xdr:to>
      <xdr:col>7</xdr:col>
      <xdr:colOff>607695</xdr:colOff>
      <xdr:row>18</xdr:row>
      <xdr:rowOff>463550</xdr:rowOff>
    </xdr:to>
    <xdr:sp macro="" textlink="">
      <xdr:nvSpPr>
        <xdr:cNvPr id="491"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2"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3"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4"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5"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6"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7"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19</xdr:row>
      <xdr:rowOff>66675</xdr:rowOff>
    </xdr:from>
    <xdr:to>
      <xdr:col>7</xdr:col>
      <xdr:colOff>607695</xdr:colOff>
      <xdr:row>19</xdr:row>
      <xdr:rowOff>463550</xdr:rowOff>
    </xdr:to>
    <xdr:sp macro="" textlink="">
      <xdr:nvSpPr>
        <xdr:cNvPr id="498"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499"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0"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1"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2"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3"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4"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20</xdr:row>
      <xdr:rowOff>66675</xdr:rowOff>
    </xdr:from>
    <xdr:to>
      <xdr:col>7</xdr:col>
      <xdr:colOff>607695</xdr:colOff>
      <xdr:row>20</xdr:row>
      <xdr:rowOff>463550</xdr:rowOff>
    </xdr:to>
    <xdr:sp macro="" textlink="">
      <xdr:nvSpPr>
        <xdr:cNvPr id="505"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6"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7"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8"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09"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0"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1"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23</xdr:row>
      <xdr:rowOff>66675</xdr:rowOff>
    </xdr:from>
    <xdr:to>
      <xdr:col>7</xdr:col>
      <xdr:colOff>607695</xdr:colOff>
      <xdr:row>23</xdr:row>
      <xdr:rowOff>463550</xdr:rowOff>
    </xdr:to>
    <xdr:sp macro="" textlink="">
      <xdr:nvSpPr>
        <xdr:cNvPr id="512"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3"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4"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5"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6"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7"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8"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24</xdr:row>
      <xdr:rowOff>66675</xdr:rowOff>
    </xdr:from>
    <xdr:to>
      <xdr:col>7</xdr:col>
      <xdr:colOff>607695</xdr:colOff>
      <xdr:row>24</xdr:row>
      <xdr:rowOff>463550</xdr:rowOff>
    </xdr:to>
    <xdr:sp macro="" textlink="">
      <xdr:nvSpPr>
        <xdr:cNvPr id="519"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0"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1"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2"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3"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4"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5"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25</xdr:row>
      <xdr:rowOff>66675</xdr:rowOff>
    </xdr:from>
    <xdr:to>
      <xdr:col>7</xdr:col>
      <xdr:colOff>607695</xdr:colOff>
      <xdr:row>25</xdr:row>
      <xdr:rowOff>463550</xdr:rowOff>
    </xdr:to>
    <xdr:sp macro="" textlink="">
      <xdr:nvSpPr>
        <xdr:cNvPr id="526"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7"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8"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29"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0"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1"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2"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26</xdr:row>
      <xdr:rowOff>66675</xdr:rowOff>
    </xdr:from>
    <xdr:to>
      <xdr:col>7</xdr:col>
      <xdr:colOff>607695</xdr:colOff>
      <xdr:row>26</xdr:row>
      <xdr:rowOff>463550</xdr:rowOff>
    </xdr:to>
    <xdr:sp macro="" textlink="">
      <xdr:nvSpPr>
        <xdr:cNvPr id="533"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4"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5"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6"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7"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8"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39"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27</xdr:row>
      <xdr:rowOff>66675</xdr:rowOff>
    </xdr:from>
    <xdr:to>
      <xdr:col>7</xdr:col>
      <xdr:colOff>607695</xdr:colOff>
      <xdr:row>27</xdr:row>
      <xdr:rowOff>463550</xdr:rowOff>
    </xdr:to>
    <xdr:sp macro="" textlink="">
      <xdr:nvSpPr>
        <xdr:cNvPr id="540"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1"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2"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3"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4"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5"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6"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28</xdr:row>
      <xdr:rowOff>66675</xdr:rowOff>
    </xdr:from>
    <xdr:to>
      <xdr:col>7</xdr:col>
      <xdr:colOff>607695</xdr:colOff>
      <xdr:row>28</xdr:row>
      <xdr:rowOff>463550</xdr:rowOff>
    </xdr:to>
    <xdr:sp macro="" textlink="">
      <xdr:nvSpPr>
        <xdr:cNvPr id="547"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48"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49"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0"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1"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2"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3"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29</xdr:row>
      <xdr:rowOff>66675</xdr:rowOff>
    </xdr:from>
    <xdr:to>
      <xdr:col>7</xdr:col>
      <xdr:colOff>607695</xdr:colOff>
      <xdr:row>29</xdr:row>
      <xdr:rowOff>463550</xdr:rowOff>
    </xdr:to>
    <xdr:sp macro="" textlink="">
      <xdr:nvSpPr>
        <xdr:cNvPr id="554"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5"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6"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7"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8"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59"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60"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30</xdr:row>
      <xdr:rowOff>66675</xdr:rowOff>
    </xdr:from>
    <xdr:to>
      <xdr:col>7</xdr:col>
      <xdr:colOff>607695</xdr:colOff>
      <xdr:row>30</xdr:row>
      <xdr:rowOff>463550</xdr:rowOff>
    </xdr:to>
    <xdr:sp macro="" textlink="">
      <xdr:nvSpPr>
        <xdr:cNvPr id="561"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2"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3"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4"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5"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6"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7"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31</xdr:row>
      <xdr:rowOff>66675</xdr:rowOff>
    </xdr:from>
    <xdr:to>
      <xdr:col>7</xdr:col>
      <xdr:colOff>607695</xdr:colOff>
      <xdr:row>31</xdr:row>
      <xdr:rowOff>463550</xdr:rowOff>
    </xdr:to>
    <xdr:sp macro="" textlink="">
      <xdr:nvSpPr>
        <xdr:cNvPr id="568"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69"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0"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1"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2"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3"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4"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32</xdr:row>
      <xdr:rowOff>66675</xdr:rowOff>
    </xdr:from>
    <xdr:to>
      <xdr:col>7</xdr:col>
      <xdr:colOff>607695</xdr:colOff>
      <xdr:row>32</xdr:row>
      <xdr:rowOff>463550</xdr:rowOff>
    </xdr:to>
    <xdr:sp macro="" textlink="">
      <xdr:nvSpPr>
        <xdr:cNvPr id="575"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6"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7"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8"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79"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0"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1"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35</xdr:row>
      <xdr:rowOff>66675</xdr:rowOff>
    </xdr:from>
    <xdr:to>
      <xdr:col>7</xdr:col>
      <xdr:colOff>607695</xdr:colOff>
      <xdr:row>35</xdr:row>
      <xdr:rowOff>463550</xdr:rowOff>
    </xdr:to>
    <xdr:sp macro="" textlink="">
      <xdr:nvSpPr>
        <xdr:cNvPr id="582"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3"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4"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5"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6"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7"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8"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36</xdr:row>
      <xdr:rowOff>66675</xdr:rowOff>
    </xdr:from>
    <xdr:to>
      <xdr:col>7</xdr:col>
      <xdr:colOff>607695</xdr:colOff>
      <xdr:row>36</xdr:row>
      <xdr:rowOff>463550</xdr:rowOff>
    </xdr:to>
    <xdr:sp macro="" textlink="">
      <xdr:nvSpPr>
        <xdr:cNvPr id="589"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0"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1"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2"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3"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4"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5"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37</xdr:row>
      <xdr:rowOff>66675</xdr:rowOff>
    </xdr:from>
    <xdr:to>
      <xdr:col>7</xdr:col>
      <xdr:colOff>607695</xdr:colOff>
      <xdr:row>37</xdr:row>
      <xdr:rowOff>463550</xdr:rowOff>
    </xdr:to>
    <xdr:sp macro="" textlink="">
      <xdr:nvSpPr>
        <xdr:cNvPr id="596"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7"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8"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599"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0"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1"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2"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38</xdr:row>
      <xdr:rowOff>66675</xdr:rowOff>
    </xdr:from>
    <xdr:to>
      <xdr:col>7</xdr:col>
      <xdr:colOff>607695</xdr:colOff>
      <xdr:row>38</xdr:row>
      <xdr:rowOff>463550</xdr:rowOff>
    </xdr:to>
    <xdr:sp macro="" textlink="">
      <xdr:nvSpPr>
        <xdr:cNvPr id="603"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4"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5"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6"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7"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8"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09"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39</xdr:row>
      <xdr:rowOff>66675</xdr:rowOff>
    </xdr:from>
    <xdr:to>
      <xdr:col>7</xdr:col>
      <xdr:colOff>607695</xdr:colOff>
      <xdr:row>39</xdr:row>
      <xdr:rowOff>463550</xdr:rowOff>
    </xdr:to>
    <xdr:sp macro="" textlink="">
      <xdr:nvSpPr>
        <xdr:cNvPr id="610"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1"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2"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3"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4"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5"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6"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40</xdr:row>
      <xdr:rowOff>66675</xdr:rowOff>
    </xdr:from>
    <xdr:to>
      <xdr:col>7</xdr:col>
      <xdr:colOff>607695</xdr:colOff>
      <xdr:row>40</xdr:row>
      <xdr:rowOff>463550</xdr:rowOff>
    </xdr:to>
    <xdr:sp macro="" textlink="">
      <xdr:nvSpPr>
        <xdr:cNvPr id="617"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18" name="7 Decisión">
          <a:extLst>
            <a:ext uri="{FF2B5EF4-FFF2-40B4-BE49-F238E27FC236}">
              <a16:creationId xmlns="" xmlns:a16="http://schemas.microsoft.com/office/drawing/2014/main"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19" name="7 Decisión">
          <a:extLst>
            <a:ext uri="{FF2B5EF4-FFF2-40B4-BE49-F238E27FC236}">
              <a16:creationId xmlns="" xmlns:a16="http://schemas.microsoft.com/office/drawing/2014/main"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0" name="7 Decisión">
          <a:extLst>
            <a:ext uri="{FF2B5EF4-FFF2-40B4-BE49-F238E27FC236}">
              <a16:creationId xmlns="" xmlns:a16="http://schemas.microsoft.com/office/drawing/2014/main"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1" name="7 Decisión">
          <a:extLst>
            <a:ext uri="{FF2B5EF4-FFF2-40B4-BE49-F238E27FC236}">
              <a16:creationId xmlns="" xmlns:a16="http://schemas.microsoft.com/office/drawing/2014/main" id="{F59C6CD8-C597-4688-B0CA-AA7BB7069078}"/>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2" name="7 Decisión">
          <a:extLst>
            <a:ext uri="{FF2B5EF4-FFF2-40B4-BE49-F238E27FC236}">
              <a16:creationId xmlns:a16="http://schemas.microsoft.com/office/drawing/2014/main" xmlns="" id="{00000000-0008-0000-0000-00000E000000}"/>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3" name="7 Decisión">
          <a:extLst>
            <a:ext uri="{FF2B5EF4-FFF2-40B4-BE49-F238E27FC236}">
              <a16:creationId xmlns:a16="http://schemas.microsoft.com/office/drawing/2014/main" xmlns="" id="{2DBFBC72-B49E-478F-8D41-79AB572C53DB}"/>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7</xdr:col>
      <xdr:colOff>161925</xdr:colOff>
      <xdr:row>41</xdr:row>
      <xdr:rowOff>66675</xdr:rowOff>
    </xdr:from>
    <xdr:to>
      <xdr:col>7</xdr:col>
      <xdr:colOff>607695</xdr:colOff>
      <xdr:row>41</xdr:row>
      <xdr:rowOff>463550</xdr:rowOff>
    </xdr:to>
    <xdr:sp macro="" textlink="">
      <xdr:nvSpPr>
        <xdr:cNvPr id="624" name="7 Decisión">
          <a:extLst>
            <a:ext uri="{FF2B5EF4-FFF2-40B4-BE49-F238E27FC236}">
              <a16:creationId xmlns:a16="http://schemas.microsoft.com/office/drawing/2014/main" xmlns="" id="{72B574DA-3024-4D15-817F-1FEF7DAC9DFE}"/>
            </a:ext>
          </a:extLst>
        </xdr:cNvPr>
        <xdr:cNvSpPr/>
      </xdr:nvSpPr>
      <xdr:spPr>
        <a:xfrm>
          <a:off x="11164272" y="2496522"/>
          <a:ext cx="44577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ln>
              <a:solidFill>
                <a:sysClr val="windowText" lastClr="000000"/>
              </a:solidFill>
            </a:ln>
          </a:endParaRPr>
        </a:p>
      </xdr:txBody>
    </xdr:sp>
    <xdr:clientData/>
  </xdr:twoCellAnchor>
  <xdr:twoCellAnchor>
    <xdr:from>
      <xdr:col>0</xdr:col>
      <xdr:colOff>84169</xdr:colOff>
      <xdr:row>0</xdr:row>
      <xdr:rowOff>73868</xdr:rowOff>
    </xdr:from>
    <xdr:to>
      <xdr:col>0</xdr:col>
      <xdr:colOff>651198</xdr:colOff>
      <xdr:row>2</xdr:row>
      <xdr:rowOff>210737</xdr:rowOff>
    </xdr:to>
    <xdr:pic>
      <xdr:nvPicPr>
        <xdr:cNvPr id="626"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69" y="73868"/>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88604</xdr:colOff>
      <xdr:row>0</xdr:row>
      <xdr:rowOff>121831</xdr:rowOff>
    </xdr:from>
    <xdr:to>
      <xdr:col>1</xdr:col>
      <xdr:colOff>270737</xdr:colOff>
      <xdr:row>2</xdr:row>
      <xdr:rowOff>232588</xdr:rowOff>
    </xdr:to>
    <xdr:pic>
      <xdr:nvPicPr>
        <xdr:cNvPr id="4"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04" y="121831"/>
          <a:ext cx="625156" cy="686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131380</xdr:colOff>
      <xdr:row>0</xdr:row>
      <xdr:rowOff>54742</xdr:rowOff>
    </xdr:from>
    <xdr:to>
      <xdr:col>1</xdr:col>
      <xdr:colOff>249530</xdr:colOff>
      <xdr:row>2</xdr:row>
      <xdr:rowOff>195856</xdr:rowOff>
    </xdr:to>
    <xdr:pic>
      <xdr:nvPicPr>
        <xdr:cNvPr id="4"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380" y="54742"/>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200025</xdr:colOff>
      <xdr:row>0</xdr:row>
      <xdr:rowOff>76200</xdr:rowOff>
    </xdr:from>
    <xdr:to>
      <xdr:col>1</xdr:col>
      <xdr:colOff>319379</xdr:colOff>
      <xdr:row>2</xdr:row>
      <xdr:rowOff>146588</xdr:rowOff>
    </xdr:to>
    <xdr:pic>
      <xdr:nvPicPr>
        <xdr:cNvPr id="4"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76200"/>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152400</xdr:colOff>
      <xdr:row>29</xdr:row>
      <xdr:rowOff>1333500</xdr:rowOff>
    </xdr:from>
    <xdr:to>
      <xdr:col>17</xdr:col>
      <xdr:colOff>409575</xdr:colOff>
      <xdr:row>29</xdr:row>
      <xdr:rowOff>1562100</xdr:rowOff>
    </xdr:to>
    <xdr:sp macro="" textlink="">
      <xdr:nvSpPr>
        <xdr:cNvPr id="2" name="1 Decisión">
          <a:extLst>
            <a:ext uri="{FF2B5EF4-FFF2-40B4-BE49-F238E27FC236}">
              <a16:creationId xmlns="" xmlns:a16="http://schemas.microsoft.com/office/drawing/2014/main" id="{00000000-0008-0000-0400-00002F000000}"/>
            </a:ext>
          </a:extLst>
        </xdr:cNvPr>
        <xdr:cNvSpPr/>
      </xdr:nvSpPr>
      <xdr:spPr bwMode="auto">
        <a:xfrm>
          <a:off x="13268325" y="2286000"/>
          <a:ext cx="257175" cy="0"/>
        </a:xfrm>
        <a:prstGeom prst="flowChartDecision">
          <a:avLst/>
        </a:prstGeom>
        <a:solidFill>
          <a:srgbClr val="FFFF00"/>
        </a:solidFill>
        <a:ln w="9525">
          <a:solidFill>
            <a:srgbClr val="000000"/>
          </a:solidFill>
          <a:miter lim="800000"/>
          <a:headEnd/>
          <a:tailEnd/>
        </a:ln>
      </xdr:spPr>
      <xdr:txBody>
        <a:bodyPr rtlCol="0" anchor="ctr"/>
        <a:lstStyle/>
        <a:p>
          <a:pPr algn="ctr"/>
          <a:endParaRPr lang="es-ES" sz="1100"/>
        </a:p>
      </xdr:txBody>
    </xdr:sp>
    <xdr:clientData/>
  </xdr:twoCellAnchor>
  <xdr:oneCellAnchor>
    <xdr:from>
      <xdr:col>0</xdr:col>
      <xdr:colOff>942975</xdr:colOff>
      <xdr:row>32</xdr:row>
      <xdr:rowOff>295275</xdr:rowOff>
    </xdr:from>
    <xdr:ext cx="184731" cy="264560"/>
    <xdr:sp macro="" textlink="">
      <xdr:nvSpPr>
        <xdr:cNvPr id="3" name="2 CuadroTexto">
          <a:extLst>
            <a:ext uri="{FF2B5EF4-FFF2-40B4-BE49-F238E27FC236}">
              <a16:creationId xmlns="" xmlns:a16="http://schemas.microsoft.com/office/drawing/2014/main" id="{00000000-0008-0000-0400-000033000000}"/>
            </a:ext>
          </a:extLst>
        </xdr:cNvPr>
        <xdr:cNvSpPr txBox="1"/>
      </xdr:nvSpPr>
      <xdr:spPr>
        <a:xfrm>
          <a:off x="771525"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ES" sz="1100"/>
        </a:p>
      </xdr:txBody>
    </xdr:sp>
    <xdr:clientData/>
  </xdr:oneCellAnchor>
  <xdr:twoCellAnchor>
    <xdr:from>
      <xdr:col>18</xdr:col>
      <xdr:colOff>125187</xdr:colOff>
      <xdr:row>16</xdr:row>
      <xdr:rowOff>39458</xdr:rowOff>
    </xdr:from>
    <xdr:to>
      <xdr:col>18</xdr:col>
      <xdr:colOff>683080</xdr:colOff>
      <xdr:row>16</xdr:row>
      <xdr:rowOff>489717</xdr:rowOff>
    </xdr:to>
    <xdr:grpSp>
      <xdr:nvGrpSpPr>
        <xdr:cNvPr id="4" name="Grupo 105">
          <a:extLst>
            <a:ext uri="{FF2B5EF4-FFF2-40B4-BE49-F238E27FC236}">
              <a16:creationId xmlns="" xmlns:a16="http://schemas.microsoft.com/office/drawing/2014/main" id="{00000000-0008-0000-0400-00006A000000}"/>
            </a:ext>
          </a:extLst>
        </xdr:cNvPr>
        <xdr:cNvGrpSpPr/>
      </xdr:nvGrpSpPr>
      <xdr:grpSpPr>
        <a:xfrm>
          <a:off x="11707587" y="8078558"/>
          <a:ext cx="557893" cy="450259"/>
          <a:chOff x="7826041" y="2140612"/>
          <a:chExt cx="663745" cy="551955"/>
        </a:xfrm>
        <a:noFill/>
      </xdr:grpSpPr>
      <xdr:sp macro="" textlink="">
        <xdr:nvSpPr>
          <xdr:cNvPr id="5"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8"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7</xdr:row>
      <xdr:rowOff>34018</xdr:rowOff>
    </xdr:from>
    <xdr:to>
      <xdr:col>18</xdr:col>
      <xdr:colOff>665389</xdr:colOff>
      <xdr:row>7</xdr:row>
      <xdr:rowOff>489860</xdr:rowOff>
    </xdr:to>
    <xdr:grpSp>
      <xdr:nvGrpSpPr>
        <xdr:cNvPr id="9" name="Grupo 115">
          <a:extLst>
            <a:ext uri="{FF2B5EF4-FFF2-40B4-BE49-F238E27FC236}">
              <a16:creationId xmlns="" xmlns:a16="http://schemas.microsoft.com/office/drawing/2014/main" id="{00000000-0008-0000-0400-000074000000}"/>
            </a:ext>
          </a:extLst>
        </xdr:cNvPr>
        <xdr:cNvGrpSpPr/>
      </xdr:nvGrpSpPr>
      <xdr:grpSpPr>
        <a:xfrm>
          <a:off x="11737518" y="3443968"/>
          <a:ext cx="510271" cy="455842"/>
          <a:chOff x="7826041" y="2140612"/>
          <a:chExt cx="663745" cy="551955"/>
        </a:xfrm>
        <a:noFill/>
      </xdr:grpSpPr>
      <xdr:sp macro="" textlink="">
        <xdr:nvSpPr>
          <xdr:cNvPr id="10"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1"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2"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3"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29</xdr:row>
      <xdr:rowOff>34018</xdr:rowOff>
    </xdr:from>
    <xdr:to>
      <xdr:col>18</xdr:col>
      <xdr:colOff>665389</xdr:colOff>
      <xdr:row>29</xdr:row>
      <xdr:rowOff>489860</xdr:rowOff>
    </xdr:to>
    <xdr:grpSp>
      <xdr:nvGrpSpPr>
        <xdr:cNvPr id="14" name="Grupo 120">
          <a:extLst>
            <a:ext uri="{FF2B5EF4-FFF2-40B4-BE49-F238E27FC236}">
              <a16:creationId xmlns="" xmlns:a16="http://schemas.microsoft.com/office/drawing/2014/main" id="{00000000-0008-0000-0400-000079000000}"/>
            </a:ext>
          </a:extLst>
        </xdr:cNvPr>
        <xdr:cNvGrpSpPr/>
      </xdr:nvGrpSpPr>
      <xdr:grpSpPr>
        <a:xfrm>
          <a:off x="11737518" y="14759668"/>
          <a:ext cx="510271" cy="455842"/>
          <a:chOff x="7826041" y="2140612"/>
          <a:chExt cx="663745" cy="551955"/>
        </a:xfrm>
        <a:noFill/>
      </xdr:grpSpPr>
      <xdr:sp macro="" textlink="">
        <xdr:nvSpPr>
          <xdr:cNvPr id="15" name="Rombo 121">
            <a:extLst>
              <a:ext uri="{FF2B5EF4-FFF2-40B4-BE49-F238E27FC236}">
                <a16:creationId xmlns="" xmlns:a16="http://schemas.microsoft.com/office/drawing/2014/main" id="{00000000-0008-0000-0400-00007A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6" name="Rombo 122">
            <a:extLst>
              <a:ext uri="{FF2B5EF4-FFF2-40B4-BE49-F238E27FC236}">
                <a16:creationId xmlns="" xmlns:a16="http://schemas.microsoft.com/office/drawing/2014/main" id="{00000000-0008-0000-0400-00007B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7" name="Rombo 123">
            <a:extLst>
              <a:ext uri="{FF2B5EF4-FFF2-40B4-BE49-F238E27FC236}">
                <a16:creationId xmlns="" xmlns:a16="http://schemas.microsoft.com/office/drawing/2014/main" id="{00000000-0008-0000-0400-00007C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18" name="Rombo 124">
            <a:extLst>
              <a:ext uri="{FF2B5EF4-FFF2-40B4-BE49-F238E27FC236}">
                <a16:creationId xmlns="" xmlns:a16="http://schemas.microsoft.com/office/drawing/2014/main" id="{00000000-0008-0000-0400-00007D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17</xdr:col>
      <xdr:colOff>152400</xdr:colOff>
      <xdr:row>36</xdr:row>
      <xdr:rowOff>1333500</xdr:rowOff>
    </xdr:from>
    <xdr:to>
      <xdr:col>17</xdr:col>
      <xdr:colOff>409575</xdr:colOff>
      <xdr:row>36</xdr:row>
      <xdr:rowOff>1562100</xdr:rowOff>
    </xdr:to>
    <xdr:sp macro="" textlink="">
      <xdr:nvSpPr>
        <xdr:cNvPr id="19" name="46 Decisión">
          <a:extLst>
            <a:ext uri="{FF2B5EF4-FFF2-40B4-BE49-F238E27FC236}">
              <a16:creationId xmlns="" xmlns:a16="http://schemas.microsoft.com/office/drawing/2014/main" id="{00000000-0008-0000-0400-000068000000}"/>
            </a:ext>
          </a:extLst>
        </xdr:cNvPr>
        <xdr:cNvSpPr/>
      </xdr:nvSpPr>
      <xdr:spPr bwMode="auto">
        <a:xfrm>
          <a:off x="13268325" y="3619500"/>
          <a:ext cx="257175" cy="0"/>
        </a:xfrm>
        <a:prstGeom prst="flowChartDecision">
          <a:avLst/>
        </a:prstGeom>
        <a:solidFill>
          <a:srgbClr val="FFFF00"/>
        </a:solidFill>
        <a:ln w="9525">
          <a:solidFill>
            <a:srgbClr val="000000"/>
          </a:solidFill>
          <a:miter lim="800000"/>
          <a:headEnd/>
          <a:tailEnd/>
        </a:ln>
      </xdr:spPr>
      <xdr:txBody>
        <a:bodyPr rtlCol="0" anchor="ctr"/>
        <a:lstStyle/>
        <a:p>
          <a:pPr algn="ctr"/>
          <a:endParaRPr lang="es-ES" sz="1100"/>
        </a:p>
      </xdr:txBody>
    </xdr:sp>
    <xdr:clientData/>
  </xdr:twoCellAnchor>
  <xdr:twoCellAnchor>
    <xdr:from>
      <xdr:col>7</xdr:col>
      <xdr:colOff>95250</xdr:colOff>
      <xdr:row>7</xdr:row>
      <xdr:rowOff>66675</xdr:rowOff>
    </xdr:from>
    <xdr:to>
      <xdr:col>7</xdr:col>
      <xdr:colOff>514350</xdr:colOff>
      <xdr:row>7</xdr:row>
      <xdr:rowOff>463550</xdr:rowOff>
    </xdr:to>
    <xdr:sp macro="" textlink="">
      <xdr:nvSpPr>
        <xdr:cNvPr id="20" name="7 Decisión">
          <a:extLst>
            <a:ext uri="{FF2B5EF4-FFF2-40B4-BE49-F238E27FC236}">
              <a16:creationId xmlns="" xmlns:a16="http://schemas.microsoft.com/office/drawing/2014/main" id="{00000000-0008-0000-0400-0000D2000000}"/>
            </a:ext>
          </a:extLst>
        </xdr:cNvPr>
        <xdr:cNvSpPr/>
      </xdr:nvSpPr>
      <xdr:spPr>
        <a:xfrm>
          <a:off x="549592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155118</xdr:colOff>
      <xdr:row>15</xdr:row>
      <xdr:rowOff>34018</xdr:rowOff>
    </xdr:from>
    <xdr:to>
      <xdr:col>18</xdr:col>
      <xdr:colOff>665389</xdr:colOff>
      <xdr:row>15</xdr:row>
      <xdr:rowOff>489860</xdr:rowOff>
    </xdr:to>
    <xdr:grpSp>
      <xdr:nvGrpSpPr>
        <xdr:cNvPr id="21" name="Grupo 265">
          <a:extLst>
            <a:ext uri="{FF2B5EF4-FFF2-40B4-BE49-F238E27FC236}">
              <a16:creationId xmlns="" xmlns:a16="http://schemas.microsoft.com/office/drawing/2014/main" id="{00000000-0008-0000-0400-00000A010000}"/>
            </a:ext>
          </a:extLst>
        </xdr:cNvPr>
        <xdr:cNvGrpSpPr/>
      </xdr:nvGrpSpPr>
      <xdr:grpSpPr>
        <a:xfrm>
          <a:off x="11737518" y="7558768"/>
          <a:ext cx="510271" cy="455842"/>
          <a:chOff x="7826041" y="2140612"/>
          <a:chExt cx="663745" cy="551955"/>
        </a:xfrm>
        <a:noFill/>
      </xdr:grpSpPr>
      <xdr:sp macro="" textlink="">
        <xdr:nvSpPr>
          <xdr:cNvPr id="22" name="Rombo 266">
            <a:extLst>
              <a:ext uri="{FF2B5EF4-FFF2-40B4-BE49-F238E27FC236}">
                <a16:creationId xmlns="" xmlns:a16="http://schemas.microsoft.com/office/drawing/2014/main" id="{00000000-0008-0000-0400-00000B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3" name="Rombo 267">
            <a:extLst>
              <a:ext uri="{FF2B5EF4-FFF2-40B4-BE49-F238E27FC236}">
                <a16:creationId xmlns="" xmlns:a16="http://schemas.microsoft.com/office/drawing/2014/main" id="{00000000-0008-0000-0400-00000C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4" name="Rombo 268">
            <a:extLst>
              <a:ext uri="{FF2B5EF4-FFF2-40B4-BE49-F238E27FC236}">
                <a16:creationId xmlns="" xmlns:a16="http://schemas.microsoft.com/office/drawing/2014/main" id="{00000000-0008-0000-0400-00000D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 name="Rombo 269">
            <a:extLst>
              <a:ext uri="{FF2B5EF4-FFF2-40B4-BE49-F238E27FC236}">
                <a16:creationId xmlns="" xmlns:a16="http://schemas.microsoft.com/office/drawing/2014/main" id="{00000000-0008-0000-0400-00000E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125187</xdr:colOff>
      <xdr:row>28</xdr:row>
      <xdr:rowOff>39458</xdr:rowOff>
    </xdr:from>
    <xdr:to>
      <xdr:col>18</xdr:col>
      <xdr:colOff>683080</xdr:colOff>
      <xdr:row>28</xdr:row>
      <xdr:rowOff>489717</xdr:rowOff>
    </xdr:to>
    <xdr:grpSp>
      <xdr:nvGrpSpPr>
        <xdr:cNvPr id="26" name="Grupo 270">
          <a:extLst>
            <a:ext uri="{FF2B5EF4-FFF2-40B4-BE49-F238E27FC236}">
              <a16:creationId xmlns="" xmlns:a16="http://schemas.microsoft.com/office/drawing/2014/main" id="{00000000-0008-0000-0400-00000F010000}"/>
            </a:ext>
          </a:extLst>
        </xdr:cNvPr>
        <xdr:cNvGrpSpPr/>
      </xdr:nvGrpSpPr>
      <xdr:grpSpPr>
        <a:xfrm>
          <a:off x="11707587" y="14250758"/>
          <a:ext cx="557893" cy="450259"/>
          <a:chOff x="7826041" y="2140612"/>
          <a:chExt cx="663745" cy="551955"/>
        </a:xfrm>
        <a:noFill/>
      </xdr:grpSpPr>
      <xdr:sp macro="" textlink="">
        <xdr:nvSpPr>
          <xdr:cNvPr id="27" name="Rombo 271">
            <a:extLst>
              <a:ext uri="{FF2B5EF4-FFF2-40B4-BE49-F238E27FC236}">
                <a16:creationId xmlns="" xmlns:a16="http://schemas.microsoft.com/office/drawing/2014/main" id="{00000000-0008-0000-0400-000010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8" name="Rombo 272">
            <a:extLst>
              <a:ext uri="{FF2B5EF4-FFF2-40B4-BE49-F238E27FC236}">
                <a16:creationId xmlns="" xmlns:a16="http://schemas.microsoft.com/office/drawing/2014/main" id="{00000000-0008-0000-0400-000011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 name="Rombo 273">
            <a:extLst>
              <a:ext uri="{FF2B5EF4-FFF2-40B4-BE49-F238E27FC236}">
                <a16:creationId xmlns="" xmlns:a16="http://schemas.microsoft.com/office/drawing/2014/main" id="{00000000-0008-0000-0400-000012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 name="Rombo 274">
            <a:extLst>
              <a:ext uri="{FF2B5EF4-FFF2-40B4-BE49-F238E27FC236}">
                <a16:creationId xmlns="" xmlns:a16="http://schemas.microsoft.com/office/drawing/2014/main" id="{00000000-0008-0000-0400-000013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125187</xdr:colOff>
      <xdr:row>30</xdr:row>
      <xdr:rowOff>39458</xdr:rowOff>
    </xdr:from>
    <xdr:to>
      <xdr:col>18</xdr:col>
      <xdr:colOff>683080</xdr:colOff>
      <xdr:row>30</xdr:row>
      <xdr:rowOff>489717</xdr:rowOff>
    </xdr:to>
    <xdr:grpSp>
      <xdr:nvGrpSpPr>
        <xdr:cNvPr id="31" name="Grupo 275">
          <a:extLst>
            <a:ext uri="{FF2B5EF4-FFF2-40B4-BE49-F238E27FC236}">
              <a16:creationId xmlns="" xmlns:a16="http://schemas.microsoft.com/office/drawing/2014/main" id="{00000000-0008-0000-0400-000014010000}"/>
            </a:ext>
          </a:extLst>
        </xdr:cNvPr>
        <xdr:cNvGrpSpPr/>
      </xdr:nvGrpSpPr>
      <xdr:grpSpPr>
        <a:xfrm>
          <a:off x="11707587" y="15279458"/>
          <a:ext cx="557893" cy="450259"/>
          <a:chOff x="7826041" y="2140612"/>
          <a:chExt cx="663745" cy="551955"/>
        </a:xfrm>
        <a:noFill/>
      </xdr:grpSpPr>
      <xdr:sp macro="" textlink="">
        <xdr:nvSpPr>
          <xdr:cNvPr id="32" name="Rombo 276">
            <a:extLst>
              <a:ext uri="{FF2B5EF4-FFF2-40B4-BE49-F238E27FC236}">
                <a16:creationId xmlns="" xmlns:a16="http://schemas.microsoft.com/office/drawing/2014/main" id="{00000000-0008-0000-0400-000015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3" name="Rombo 277">
            <a:extLst>
              <a:ext uri="{FF2B5EF4-FFF2-40B4-BE49-F238E27FC236}">
                <a16:creationId xmlns="" xmlns:a16="http://schemas.microsoft.com/office/drawing/2014/main" id="{00000000-0008-0000-0400-000016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 name="Rombo 278">
            <a:extLst>
              <a:ext uri="{FF2B5EF4-FFF2-40B4-BE49-F238E27FC236}">
                <a16:creationId xmlns="" xmlns:a16="http://schemas.microsoft.com/office/drawing/2014/main" id="{00000000-0008-0000-0400-000017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5" name="Rombo 279">
            <a:extLst>
              <a:ext uri="{FF2B5EF4-FFF2-40B4-BE49-F238E27FC236}">
                <a16:creationId xmlns="" xmlns:a16="http://schemas.microsoft.com/office/drawing/2014/main" id="{00000000-0008-0000-0400-000018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31</xdr:row>
      <xdr:rowOff>34018</xdr:rowOff>
    </xdr:from>
    <xdr:to>
      <xdr:col>18</xdr:col>
      <xdr:colOff>665389</xdr:colOff>
      <xdr:row>31</xdr:row>
      <xdr:rowOff>489860</xdr:rowOff>
    </xdr:to>
    <xdr:grpSp>
      <xdr:nvGrpSpPr>
        <xdr:cNvPr id="36" name="Grupo 280">
          <a:extLst>
            <a:ext uri="{FF2B5EF4-FFF2-40B4-BE49-F238E27FC236}">
              <a16:creationId xmlns="" xmlns:a16="http://schemas.microsoft.com/office/drawing/2014/main" id="{00000000-0008-0000-0400-000019010000}"/>
            </a:ext>
          </a:extLst>
        </xdr:cNvPr>
        <xdr:cNvGrpSpPr/>
      </xdr:nvGrpSpPr>
      <xdr:grpSpPr>
        <a:xfrm>
          <a:off x="11737518" y="15788368"/>
          <a:ext cx="510271" cy="455842"/>
          <a:chOff x="7826041" y="2140612"/>
          <a:chExt cx="663745" cy="551955"/>
        </a:xfrm>
        <a:noFill/>
      </xdr:grpSpPr>
      <xdr:sp macro="" textlink="">
        <xdr:nvSpPr>
          <xdr:cNvPr id="37" name="Rombo 281">
            <a:extLst>
              <a:ext uri="{FF2B5EF4-FFF2-40B4-BE49-F238E27FC236}">
                <a16:creationId xmlns="" xmlns:a16="http://schemas.microsoft.com/office/drawing/2014/main" id="{00000000-0008-0000-0400-00001A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 name="Rombo 282">
            <a:extLst>
              <a:ext uri="{FF2B5EF4-FFF2-40B4-BE49-F238E27FC236}">
                <a16:creationId xmlns="" xmlns:a16="http://schemas.microsoft.com/office/drawing/2014/main" id="{00000000-0008-0000-0400-00001B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 name="Rombo 283">
            <a:extLst>
              <a:ext uri="{FF2B5EF4-FFF2-40B4-BE49-F238E27FC236}">
                <a16:creationId xmlns="" xmlns:a16="http://schemas.microsoft.com/office/drawing/2014/main" id="{00000000-0008-0000-0400-00001C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0" name="Rombo 284">
            <a:extLst>
              <a:ext uri="{FF2B5EF4-FFF2-40B4-BE49-F238E27FC236}">
                <a16:creationId xmlns="" xmlns:a16="http://schemas.microsoft.com/office/drawing/2014/main" id="{00000000-0008-0000-0400-00001D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32</xdr:row>
      <xdr:rowOff>34018</xdr:rowOff>
    </xdr:from>
    <xdr:to>
      <xdr:col>18</xdr:col>
      <xdr:colOff>665389</xdr:colOff>
      <xdr:row>32</xdr:row>
      <xdr:rowOff>489860</xdr:rowOff>
    </xdr:to>
    <xdr:grpSp>
      <xdr:nvGrpSpPr>
        <xdr:cNvPr id="41" name="Grupo 285">
          <a:extLst>
            <a:ext uri="{FF2B5EF4-FFF2-40B4-BE49-F238E27FC236}">
              <a16:creationId xmlns="" xmlns:a16="http://schemas.microsoft.com/office/drawing/2014/main" id="{00000000-0008-0000-0400-00001E010000}"/>
            </a:ext>
          </a:extLst>
        </xdr:cNvPr>
        <xdr:cNvGrpSpPr/>
      </xdr:nvGrpSpPr>
      <xdr:grpSpPr>
        <a:xfrm>
          <a:off x="11737518" y="16302718"/>
          <a:ext cx="510271" cy="455842"/>
          <a:chOff x="7826041" y="2140612"/>
          <a:chExt cx="663745" cy="551955"/>
        </a:xfrm>
        <a:noFill/>
      </xdr:grpSpPr>
      <xdr:sp macro="" textlink="">
        <xdr:nvSpPr>
          <xdr:cNvPr id="42" name="Rombo 286">
            <a:extLst>
              <a:ext uri="{FF2B5EF4-FFF2-40B4-BE49-F238E27FC236}">
                <a16:creationId xmlns="" xmlns:a16="http://schemas.microsoft.com/office/drawing/2014/main" id="{00000000-0008-0000-0400-00001F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 name="Rombo 287">
            <a:extLst>
              <a:ext uri="{FF2B5EF4-FFF2-40B4-BE49-F238E27FC236}">
                <a16:creationId xmlns="" xmlns:a16="http://schemas.microsoft.com/office/drawing/2014/main" id="{00000000-0008-0000-0400-000020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4" name="Rombo 288">
            <a:extLst>
              <a:ext uri="{FF2B5EF4-FFF2-40B4-BE49-F238E27FC236}">
                <a16:creationId xmlns="" xmlns:a16="http://schemas.microsoft.com/office/drawing/2014/main" id="{00000000-0008-0000-0400-000021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5" name="Rombo 289">
            <a:extLst>
              <a:ext uri="{FF2B5EF4-FFF2-40B4-BE49-F238E27FC236}">
                <a16:creationId xmlns="" xmlns:a16="http://schemas.microsoft.com/office/drawing/2014/main" id="{00000000-0008-0000-0400-000022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33</xdr:row>
      <xdr:rowOff>34018</xdr:rowOff>
    </xdr:from>
    <xdr:to>
      <xdr:col>18</xdr:col>
      <xdr:colOff>665389</xdr:colOff>
      <xdr:row>33</xdr:row>
      <xdr:rowOff>489860</xdr:rowOff>
    </xdr:to>
    <xdr:grpSp>
      <xdr:nvGrpSpPr>
        <xdr:cNvPr id="46" name="Grupo 290">
          <a:extLst>
            <a:ext uri="{FF2B5EF4-FFF2-40B4-BE49-F238E27FC236}">
              <a16:creationId xmlns="" xmlns:a16="http://schemas.microsoft.com/office/drawing/2014/main" id="{00000000-0008-0000-0400-000023010000}"/>
            </a:ext>
          </a:extLst>
        </xdr:cNvPr>
        <xdr:cNvGrpSpPr/>
      </xdr:nvGrpSpPr>
      <xdr:grpSpPr>
        <a:xfrm>
          <a:off x="11737518" y="16817068"/>
          <a:ext cx="510271" cy="455842"/>
          <a:chOff x="7826041" y="2140612"/>
          <a:chExt cx="663745" cy="551955"/>
        </a:xfrm>
        <a:noFill/>
      </xdr:grpSpPr>
      <xdr:sp macro="" textlink="">
        <xdr:nvSpPr>
          <xdr:cNvPr id="47" name="Rombo 291">
            <a:extLst>
              <a:ext uri="{FF2B5EF4-FFF2-40B4-BE49-F238E27FC236}">
                <a16:creationId xmlns="" xmlns:a16="http://schemas.microsoft.com/office/drawing/2014/main" id="{00000000-0008-0000-0400-000024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8" name="Rombo 292">
            <a:extLst>
              <a:ext uri="{FF2B5EF4-FFF2-40B4-BE49-F238E27FC236}">
                <a16:creationId xmlns="" xmlns:a16="http://schemas.microsoft.com/office/drawing/2014/main" id="{00000000-0008-0000-0400-000025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9" name="Rombo 293">
            <a:extLst>
              <a:ext uri="{FF2B5EF4-FFF2-40B4-BE49-F238E27FC236}">
                <a16:creationId xmlns="" xmlns:a16="http://schemas.microsoft.com/office/drawing/2014/main" id="{00000000-0008-0000-0400-000026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 name="Rombo 294">
            <a:extLst>
              <a:ext uri="{FF2B5EF4-FFF2-40B4-BE49-F238E27FC236}">
                <a16:creationId xmlns="" xmlns:a16="http://schemas.microsoft.com/office/drawing/2014/main" id="{00000000-0008-0000-0400-000027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34</xdr:row>
      <xdr:rowOff>34018</xdr:rowOff>
    </xdr:from>
    <xdr:to>
      <xdr:col>18</xdr:col>
      <xdr:colOff>665389</xdr:colOff>
      <xdr:row>34</xdr:row>
      <xdr:rowOff>489860</xdr:rowOff>
    </xdr:to>
    <xdr:grpSp>
      <xdr:nvGrpSpPr>
        <xdr:cNvPr id="51" name="Grupo 295">
          <a:extLst>
            <a:ext uri="{FF2B5EF4-FFF2-40B4-BE49-F238E27FC236}">
              <a16:creationId xmlns="" xmlns:a16="http://schemas.microsoft.com/office/drawing/2014/main" id="{00000000-0008-0000-0400-000028010000}"/>
            </a:ext>
          </a:extLst>
        </xdr:cNvPr>
        <xdr:cNvGrpSpPr/>
      </xdr:nvGrpSpPr>
      <xdr:grpSpPr>
        <a:xfrm>
          <a:off x="11737518" y="17331418"/>
          <a:ext cx="510271" cy="455842"/>
          <a:chOff x="7826041" y="2140612"/>
          <a:chExt cx="663745" cy="551955"/>
        </a:xfrm>
        <a:noFill/>
      </xdr:grpSpPr>
      <xdr:sp macro="" textlink="">
        <xdr:nvSpPr>
          <xdr:cNvPr id="52" name="Rombo 296">
            <a:extLst>
              <a:ext uri="{FF2B5EF4-FFF2-40B4-BE49-F238E27FC236}">
                <a16:creationId xmlns="" xmlns:a16="http://schemas.microsoft.com/office/drawing/2014/main" id="{00000000-0008-0000-0400-000029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 name="Rombo 297">
            <a:extLst>
              <a:ext uri="{FF2B5EF4-FFF2-40B4-BE49-F238E27FC236}">
                <a16:creationId xmlns="" xmlns:a16="http://schemas.microsoft.com/office/drawing/2014/main" id="{00000000-0008-0000-0400-00002A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4" name="Rombo 298">
            <a:extLst>
              <a:ext uri="{FF2B5EF4-FFF2-40B4-BE49-F238E27FC236}">
                <a16:creationId xmlns="" xmlns:a16="http://schemas.microsoft.com/office/drawing/2014/main" id="{00000000-0008-0000-0400-00002B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5" name="Rombo 299">
            <a:extLst>
              <a:ext uri="{FF2B5EF4-FFF2-40B4-BE49-F238E27FC236}">
                <a16:creationId xmlns="" xmlns:a16="http://schemas.microsoft.com/office/drawing/2014/main" id="{00000000-0008-0000-0400-00002C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35</xdr:row>
      <xdr:rowOff>34018</xdr:rowOff>
    </xdr:from>
    <xdr:to>
      <xdr:col>18</xdr:col>
      <xdr:colOff>665389</xdr:colOff>
      <xdr:row>35</xdr:row>
      <xdr:rowOff>489860</xdr:rowOff>
    </xdr:to>
    <xdr:grpSp>
      <xdr:nvGrpSpPr>
        <xdr:cNvPr id="56" name="Grupo 300">
          <a:extLst>
            <a:ext uri="{FF2B5EF4-FFF2-40B4-BE49-F238E27FC236}">
              <a16:creationId xmlns="" xmlns:a16="http://schemas.microsoft.com/office/drawing/2014/main" id="{00000000-0008-0000-0400-00002D010000}"/>
            </a:ext>
          </a:extLst>
        </xdr:cNvPr>
        <xdr:cNvGrpSpPr/>
      </xdr:nvGrpSpPr>
      <xdr:grpSpPr>
        <a:xfrm>
          <a:off x="11737518" y="17845768"/>
          <a:ext cx="510271" cy="455842"/>
          <a:chOff x="7826041" y="2140612"/>
          <a:chExt cx="663745" cy="551955"/>
        </a:xfrm>
        <a:noFill/>
      </xdr:grpSpPr>
      <xdr:sp macro="" textlink="">
        <xdr:nvSpPr>
          <xdr:cNvPr id="57" name="Rombo 301">
            <a:extLst>
              <a:ext uri="{FF2B5EF4-FFF2-40B4-BE49-F238E27FC236}">
                <a16:creationId xmlns="" xmlns:a16="http://schemas.microsoft.com/office/drawing/2014/main" id="{00000000-0008-0000-0400-00002E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8" name="Rombo 302">
            <a:extLst>
              <a:ext uri="{FF2B5EF4-FFF2-40B4-BE49-F238E27FC236}">
                <a16:creationId xmlns="" xmlns:a16="http://schemas.microsoft.com/office/drawing/2014/main" id="{00000000-0008-0000-0400-00002F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9" name="Rombo 303">
            <a:extLst>
              <a:ext uri="{FF2B5EF4-FFF2-40B4-BE49-F238E27FC236}">
                <a16:creationId xmlns="" xmlns:a16="http://schemas.microsoft.com/office/drawing/2014/main" id="{00000000-0008-0000-0400-000030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0" name="Rombo 304">
            <a:extLst>
              <a:ext uri="{FF2B5EF4-FFF2-40B4-BE49-F238E27FC236}">
                <a16:creationId xmlns="" xmlns:a16="http://schemas.microsoft.com/office/drawing/2014/main" id="{00000000-0008-0000-0400-000031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36</xdr:row>
      <xdr:rowOff>34018</xdr:rowOff>
    </xdr:from>
    <xdr:to>
      <xdr:col>18</xdr:col>
      <xdr:colOff>665389</xdr:colOff>
      <xdr:row>36</xdr:row>
      <xdr:rowOff>489860</xdr:rowOff>
    </xdr:to>
    <xdr:grpSp>
      <xdr:nvGrpSpPr>
        <xdr:cNvPr id="61" name="Grupo 305">
          <a:extLst>
            <a:ext uri="{FF2B5EF4-FFF2-40B4-BE49-F238E27FC236}">
              <a16:creationId xmlns="" xmlns:a16="http://schemas.microsoft.com/office/drawing/2014/main" id="{00000000-0008-0000-0400-000032010000}"/>
            </a:ext>
          </a:extLst>
        </xdr:cNvPr>
        <xdr:cNvGrpSpPr/>
      </xdr:nvGrpSpPr>
      <xdr:grpSpPr>
        <a:xfrm>
          <a:off x="11737518" y="18360118"/>
          <a:ext cx="510271" cy="455842"/>
          <a:chOff x="7826041" y="2140612"/>
          <a:chExt cx="663745" cy="551955"/>
        </a:xfrm>
        <a:noFill/>
      </xdr:grpSpPr>
      <xdr:sp macro="" textlink="">
        <xdr:nvSpPr>
          <xdr:cNvPr id="62" name="Rombo 306">
            <a:extLst>
              <a:ext uri="{FF2B5EF4-FFF2-40B4-BE49-F238E27FC236}">
                <a16:creationId xmlns="" xmlns:a16="http://schemas.microsoft.com/office/drawing/2014/main" id="{00000000-0008-0000-0400-000033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3" name="Rombo 307">
            <a:extLst>
              <a:ext uri="{FF2B5EF4-FFF2-40B4-BE49-F238E27FC236}">
                <a16:creationId xmlns="" xmlns:a16="http://schemas.microsoft.com/office/drawing/2014/main" id="{00000000-0008-0000-0400-000034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4" name="Rombo 308">
            <a:extLst>
              <a:ext uri="{FF2B5EF4-FFF2-40B4-BE49-F238E27FC236}">
                <a16:creationId xmlns="" xmlns:a16="http://schemas.microsoft.com/office/drawing/2014/main" id="{00000000-0008-0000-0400-000035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5" name="Rombo 309">
            <a:extLst>
              <a:ext uri="{FF2B5EF4-FFF2-40B4-BE49-F238E27FC236}">
                <a16:creationId xmlns="" xmlns:a16="http://schemas.microsoft.com/office/drawing/2014/main" id="{00000000-0008-0000-0400-000036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37</xdr:row>
      <xdr:rowOff>34018</xdr:rowOff>
    </xdr:from>
    <xdr:to>
      <xdr:col>18</xdr:col>
      <xdr:colOff>665389</xdr:colOff>
      <xdr:row>37</xdr:row>
      <xdr:rowOff>489860</xdr:rowOff>
    </xdr:to>
    <xdr:grpSp>
      <xdr:nvGrpSpPr>
        <xdr:cNvPr id="66" name="Grupo 310">
          <a:extLst>
            <a:ext uri="{FF2B5EF4-FFF2-40B4-BE49-F238E27FC236}">
              <a16:creationId xmlns="" xmlns:a16="http://schemas.microsoft.com/office/drawing/2014/main" id="{00000000-0008-0000-0400-000037010000}"/>
            </a:ext>
          </a:extLst>
        </xdr:cNvPr>
        <xdr:cNvGrpSpPr/>
      </xdr:nvGrpSpPr>
      <xdr:grpSpPr>
        <a:xfrm>
          <a:off x="11737518" y="18874468"/>
          <a:ext cx="510271" cy="455842"/>
          <a:chOff x="7826041" y="2140612"/>
          <a:chExt cx="663745" cy="551955"/>
        </a:xfrm>
        <a:noFill/>
      </xdr:grpSpPr>
      <xdr:sp macro="" textlink="">
        <xdr:nvSpPr>
          <xdr:cNvPr id="67" name="Rombo 311">
            <a:extLst>
              <a:ext uri="{FF2B5EF4-FFF2-40B4-BE49-F238E27FC236}">
                <a16:creationId xmlns="" xmlns:a16="http://schemas.microsoft.com/office/drawing/2014/main" id="{00000000-0008-0000-0400-000038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8" name="Rombo 312">
            <a:extLst>
              <a:ext uri="{FF2B5EF4-FFF2-40B4-BE49-F238E27FC236}">
                <a16:creationId xmlns="" xmlns:a16="http://schemas.microsoft.com/office/drawing/2014/main" id="{00000000-0008-0000-0400-000039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69" name="Rombo 313">
            <a:extLst>
              <a:ext uri="{FF2B5EF4-FFF2-40B4-BE49-F238E27FC236}">
                <a16:creationId xmlns="" xmlns:a16="http://schemas.microsoft.com/office/drawing/2014/main" id="{00000000-0008-0000-0400-00003A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0" name="Rombo 314">
            <a:extLst>
              <a:ext uri="{FF2B5EF4-FFF2-40B4-BE49-F238E27FC236}">
                <a16:creationId xmlns="" xmlns:a16="http://schemas.microsoft.com/office/drawing/2014/main" id="{00000000-0008-0000-0400-00003B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38</xdr:row>
      <xdr:rowOff>34018</xdr:rowOff>
    </xdr:from>
    <xdr:to>
      <xdr:col>18</xdr:col>
      <xdr:colOff>665389</xdr:colOff>
      <xdr:row>38</xdr:row>
      <xdr:rowOff>489860</xdr:rowOff>
    </xdr:to>
    <xdr:grpSp>
      <xdr:nvGrpSpPr>
        <xdr:cNvPr id="71" name="Grupo 315">
          <a:extLst>
            <a:ext uri="{FF2B5EF4-FFF2-40B4-BE49-F238E27FC236}">
              <a16:creationId xmlns="" xmlns:a16="http://schemas.microsoft.com/office/drawing/2014/main" id="{00000000-0008-0000-0400-00003C010000}"/>
            </a:ext>
          </a:extLst>
        </xdr:cNvPr>
        <xdr:cNvGrpSpPr/>
      </xdr:nvGrpSpPr>
      <xdr:grpSpPr>
        <a:xfrm>
          <a:off x="11737518" y="19388818"/>
          <a:ext cx="510271" cy="455842"/>
          <a:chOff x="7826041" y="2140612"/>
          <a:chExt cx="663745" cy="551955"/>
        </a:xfrm>
        <a:noFill/>
      </xdr:grpSpPr>
      <xdr:sp macro="" textlink="">
        <xdr:nvSpPr>
          <xdr:cNvPr id="72" name="Rombo 316">
            <a:extLst>
              <a:ext uri="{FF2B5EF4-FFF2-40B4-BE49-F238E27FC236}">
                <a16:creationId xmlns="" xmlns:a16="http://schemas.microsoft.com/office/drawing/2014/main" id="{00000000-0008-0000-0400-00003D01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3" name="Rombo 317">
            <a:extLst>
              <a:ext uri="{FF2B5EF4-FFF2-40B4-BE49-F238E27FC236}">
                <a16:creationId xmlns="" xmlns:a16="http://schemas.microsoft.com/office/drawing/2014/main" id="{00000000-0008-0000-0400-00003E01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4" name="Rombo 318">
            <a:extLst>
              <a:ext uri="{FF2B5EF4-FFF2-40B4-BE49-F238E27FC236}">
                <a16:creationId xmlns="" xmlns:a16="http://schemas.microsoft.com/office/drawing/2014/main" id="{00000000-0008-0000-0400-00003F01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75" name="Rombo 319">
            <a:extLst>
              <a:ext uri="{FF2B5EF4-FFF2-40B4-BE49-F238E27FC236}">
                <a16:creationId xmlns="" xmlns:a16="http://schemas.microsoft.com/office/drawing/2014/main" id="{00000000-0008-0000-0400-00004001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15</xdr:row>
      <xdr:rowOff>66675</xdr:rowOff>
    </xdr:from>
    <xdr:to>
      <xdr:col>7</xdr:col>
      <xdr:colOff>514350</xdr:colOff>
      <xdr:row>15</xdr:row>
      <xdr:rowOff>463550</xdr:rowOff>
    </xdr:to>
    <xdr:sp macro="" textlink="">
      <xdr:nvSpPr>
        <xdr:cNvPr id="76" name="7 Decisión">
          <a:extLst>
            <a:ext uri="{FF2B5EF4-FFF2-40B4-BE49-F238E27FC236}">
              <a16:creationId xmlns="" xmlns:a16="http://schemas.microsoft.com/office/drawing/2014/main" id="{00000000-0008-0000-0400-000091000000}"/>
            </a:ext>
          </a:extLst>
        </xdr:cNvPr>
        <xdr:cNvSpPr/>
      </xdr:nvSpPr>
      <xdr:spPr>
        <a:xfrm>
          <a:off x="549592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16</xdr:row>
      <xdr:rowOff>66675</xdr:rowOff>
    </xdr:from>
    <xdr:to>
      <xdr:col>7</xdr:col>
      <xdr:colOff>514350</xdr:colOff>
      <xdr:row>16</xdr:row>
      <xdr:rowOff>463550</xdr:rowOff>
    </xdr:to>
    <xdr:sp macro="" textlink="">
      <xdr:nvSpPr>
        <xdr:cNvPr id="77" name="7 Decisión">
          <a:extLst>
            <a:ext uri="{FF2B5EF4-FFF2-40B4-BE49-F238E27FC236}">
              <a16:creationId xmlns="" xmlns:a16="http://schemas.microsoft.com/office/drawing/2014/main" id="{00000000-0008-0000-0400-000092000000}"/>
            </a:ext>
          </a:extLst>
        </xdr:cNvPr>
        <xdr:cNvSpPr/>
      </xdr:nvSpPr>
      <xdr:spPr>
        <a:xfrm>
          <a:off x="549592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28</xdr:row>
      <xdr:rowOff>66675</xdr:rowOff>
    </xdr:from>
    <xdr:to>
      <xdr:col>7</xdr:col>
      <xdr:colOff>514350</xdr:colOff>
      <xdr:row>28</xdr:row>
      <xdr:rowOff>463550</xdr:rowOff>
    </xdr:to>
    <xdr:sp macro="" textlink="">
      <xdr:nvSpPr>
        <xdr:cNvPr id="78" name="7 Decisión">
          <a:extLst>
            <a:ext uri="{FF2B5EF4-FFF2-40B4-BE49-F238E27FC236}">
              <a16:creationId xmlns="" xmlns:a16="http://schemas.microsoft.com/office/drawing/2014/main" id="{00000000-0008-0000-0400-000093000000}"/>
            </a:ext>
          </a:extLst>
        </xdr:cNvPr>
        <xdr:cNvSpPr/>
      </xdr:nvSpPr>
      <xdr:spPr>
        <a:xfrm>
          <a:off x="549592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29</xdr:row>
      <xdr:rowOff>66675</xdr:rowOff>
    </xdr:from>
    <xdr:to>
      <xdr:col>7</xdr:col>
      <xdr:colOff>514350</xdr:colOff>
      <xdr:row>29</xdr:row>
      <xdr:rowOff>463550</xdr:rowOff>
    </xdr:to>
    <xdr:sp macro="" textlink="">
      <xdr:nvSpPr>
        <xdr:cNvPr id="79" name="7 Decisión">
          <a:extLst>
            <a:ext uri="{FF2B5EF4-FFF2-40B4-BE49-F238E27FC236}">
              <a16:creationId xmlns="" xmlns:a16="http://schemas.microsoft.com/office/drawing/2014/main" id="{00000000-0008-0000-0400-000094000000}"/>
            </a:ext>
          </a:extLst>
        </xdr:cNvPr>
        <xdr:cNvSpPr/>
      </xdr:nvSpPr>
      <xdr:spPr>
        <a:xfrm>
          <a:off x="549592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30</xdr:row>
      <xdr:rowOff>66675</xdr:rowOff>
    </xdr:from>
    <xdr:to>
      <xdr:col>7</xdr:col>
      <xdr:colOff>514350</xdr:colOff>
      <xdr:row>30</xdr:row>
      <xdr:rowOff>463550</xdr:rowOff>
    </xdr:to>
    <xdr:sp macro="" textlink="">
      <xdr:nvSpPr>
        <xdr:cNvPr id="80" name="7 Decisión">
          <a:extLst>
            <a:ext uri="{FF2B5EF4-FFF2-40B4-BE49-F238E27FC236}">
              <a16:creationId xmlns="" xmlns:a16="http://schemas.microsoft.com/office/drawing/2014/main" id="{00000000-0008-0000-0400-000095000000}"/>
            </a:ext>
          </a:extLst>
        </xdr:cNvPr>
        <xdr:cNvSpPr/>
      </xdr:nvSpPr>
      <xdr:spPr>
        <a:xfrm>
          <a:off x="549592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31</xdr:row>
      <xdr:rowOff>66675</xdr:rowOff>
    </xdr:from>
    <xdr:to>
      <xdr:col>7</xdr:col>
      <xdr:colOff>514350</xdr:colOff>
      <xdr:row>31</xdr:row>
      <xdr:rowOff>463550</xdr:rowOff>
    </xdr:to>
    <xdr:sp macro="" textlink="">
      <xdr:nvSpPr>
        <xdr:cNvPr id="81" name="7 Decisión">
          <a:extLst>
            <a:ext uri="{FF2B5EF4-FFF2-40B4-BE49-F238E27FC236}">
              <a16:creationId xmlns="" xmlns:a16="http://schemas.microsoft.com/office/drawing/2014/main" id="{00000000-0008-0000-0400-000096000000}"/>
            </a:ext>
          </a:extLst>
        </xdr:cNvPr>
        <xdr:cNvSpPr/>
      </xdr:nvSpPr>
      <xdr:spPr>
        <a:xfrm>
          <a:off x="549592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32</xdr:row>
      <xdr:rowOff>66675</xdr:rowOff>
    </xdr:from>
    <xdr:to>
      <xdr:col>7</xdr:col>
      <xdr:colOff>514350</xdr:colOff>
      <xdr:row>32</xdr:row>
      <xdr:rowOff>463550</xdr:rowOff>
    </xdr:to>
    <xdr:sp macro="" textlink="">
      <xdr:nvSpPr>
        <xdr:cNvPr id="82" name="7 Decisión">
          <a:extLst>
            <a:ext uri="{FF2B5EF4-FFF2-40B4-BE49-F238E27FC236}">
              <a16:creationId xmlns="" xmlns:a16="http://schemas.microsoft.com/office/drawing/2014/main" id="{00000000-0008-0000-0400-000097000000}"/>
            </a:ext>
          </a:extLst>
        </xdr:cNvPr>
        <xdr:cNvSpPr/>
      </xdr:nvSpPr>
      <xdr:spPr>
        <a:xfrm>
          <a:off x="549592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33</xdr:row>
      <xdr:rowOff>66675</xdr:rowOff>
    </xdr:from>
    <xdr:to>
      <xdr:col>7</xdr:col>
      <xdr:colOff>514350</xdr:colOff>
      <xdr:row>33</xdr:row>
      <xdr:rowOff>463550</xdr:rowOff>
    </xdr:to>
    <xdr:sp macro="" textlink="">
      <xdr:nvSpPr>
        <xdr:cNvPr id="83" name="7 Decisión">
          <a:extLst>
            <a:ext uri="{FF2B5EF4-FFF2-40B4-BE49-F238E27FC236}">
              <a16:creationId xmlns="" xmlns:a16="http://schemas.microsoft.com/office/drawing/2014/main" id="{00000000-0008-0000-0400-000098000000}"/>
            </a:ext>
          </a:extLst>
        </xdr:cNvPr>
        <xdr:cNvSpPr/>
      </xdr:nvSpPr>
      <xdr:spPr>
        <a:xfrm>
          <a:off x="549592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34</xdr:row>
      <xdr:rowOff>66675</xdr:rowOff>
    </xdr:from>
    <xdr:to>
      <xdr:col>7</xdr:col>
      <xdr:colOff>514350</xdr:colOff>
      <xdr:row>34</xdr:row>
      <xdr:rowOff>463550</xdr:rowOff>
    </xdr:to>
    <xdr:sp macro="" textlink="">
      <xdr:nvSpPr>
        <xdr:cNvPr id="84" name="7 Decisión">
          <a:extLst>
            <a:ext uri="{FF2B5EF4-FFF2-40B4-BE49-F238E27FC236}">
              <a16:creationId xmlns="" xmlns:a16="http://schemas.microsoft.com/office/drawing/2014/main" id="{00000000-0008-0000-0400-000099000000}"/>
            </a:ext>
          </a:extLst>
        </xdr:cNvPr>
        <xdr:cNvSpPr/>
      </xdr:nvSpPr>
      <xdr:spPr>
        <a:xfrm>
          <a:off x="549592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35</xdr:row>
      <xdr:rowOff>66675</xdr:rowOff>
    </xdr:from>
    <xdr:to>
      <xdr:col>7</xdr:col>
      <xdr:colOff>514350</xdr:colOff>
      <xdr:row>35</xdr:row>
      <xdr:rowOff>463550</xdr:rowOff>
    </xdr:to>
    <xdr:sp macro="" textlink="">
      <xdr:nvSpPr>
        <xdr:cNvPr id="85" name="7 Decisión">
          <a:extLst>
            <a:ext uri="{FF2B5EF4-FFF2-40B4-BE49-F238E27FC236}">
              <a16:creationId xmlns="" xmlns:a16="http://schemas.microsoft.com/office/drawing/2014/main" id="{00000000-0008-0000-0400-00009A000000}"/>
            </a:ext>
          </a:extLst>
        </xdr:cNvPr>
        <xdr:cNvSpPr/>
      </xdr:nvSpPr>
      <xdr:spPr>
        <a:xfrm>
          <a:off x="549592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36</xdr:row>
      <xdr:rowOff>66675</xdr:rowOff>
    </xdr:from>
    <xdr:to>
      <xdr:col>7</xdr:col>
      <xdr:colOff>514350</xdr:colOff>
      <xdr:row>36</xdr:row>
      <xdr:rowOff>463550</xdr:rowOff>
    </xdr:to>
    <xdr:sp macro="" textlink="">
      <xdr:nvSpPr>
        <xdr:cNvPr id="86" name="7 Decisión">
          <a:extLst>
            <a:ext uri="{FF2B5EF4-FFF2-40B4-BE49-F238E27FC236}">
              <a16:creationId xmlns="" xmlns:a16="http://schemas.microsoft.com/office/drawing/2014/main" id="{00000000-0008-0000-0400-00009B000000}"/>
            </a:ext>
          </a:extLst>
        </xdr:cNvPr>
        <xdr:cNvSpPr/>
      </xdr:nvSpPr>
      <xdr:spPr>
        <a:xfrm>
          <a:off x="549592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37</xdr:row>
      <xdr:rowOff>66675</xdr:rowOff>
    </xdr:from>
    <xdr:to>
      <xdr:col>7</xdr:col>
      <xdr:colOff>514350</xdr:colOff>
      <xdr:row>37</xdr:row>
      <xdr:rowOff>463550</xdr:rowOff>
    </xdr:to>
    <xdr:sp macro="" textlink="">
      <xdr:nvSpPr>
        <xdr:cNvPr id="87" name="7 Decisión">
          <a:extLst>
            <a:ext uri="{FF2B5EF4-FFF2-40B4-BE49-F238E27FC236}">
              <a16:creationId xmlns="" xmlns:a16="http://schemas.microsoft.com/office/drawing/2014/main" id="{00000000-0008-0000-0400-00009C000000}"/>
            </a:ext>
          </a:extLst>
        </xdr:cNvPr>
        <xdr:cNvSpPr/>
      </xdr:nvSpPr>
      <xdr:spPr>
        <a:xfrm>
          <a:off x="549592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38</xdr:row>
      <xdr:rowOff>66675</xdr:rowOff>
    </xdr:from>
    <xdr:to>
      <xdr:col>7</xdr:col>
      <xdr:colOff>514350</xdr:colOff>
      <xdr:row>38</xdr:row>
      <xdr:rowOff>463550</xdr:rowOff>
    </xdr:to>
    <xdr:sp macro="" textlink="">
      <xdr:nvSpPr>
        <xdr:cNvPr id="88" name="7 Decisión">
          <a:extLst>
            <a:ext uri="{FF2B5EF4-FFF2-40B4-BE49-F238E27FC236}">
              <a16:creationId xmlns="" xmlns:a16="http://schemas.microsoft.com/office/drawing/2014/main" id="{00000000-0008-0000-0400-00009D000000}"/>
            </a:ext>
          </a:extLst>
        </xdr:cNvPr>
        <xdr:cNvSpPr/>
      </xdr:nvSpPr>
      <xdr:spPr>
        <a:xfrm>
          <a:off x="549592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7</xdr:row>
      <xdr:rowOff>66675</xdr:rowOff>
    </xdr:from>
    <xdr:to>
      <xdr:col>2</xdr:col>
      <xdr:colOff>514350</xdr:colOff>
      <xdr:row>7</xdr:row>
      <xdr:rowOff>463550</xdr:rowOff>
    </xdr:to>
    <xdr:sp macro="" textlink="">
      <xdr:nvSpPr>
        <xdr:cNvPr id="89" name="7 Decisión">
          <a:extLst>
            <a:ext uri="{FF2B5EF4-FFF2-40B4-BE49-F238E27FC236}">
              <a16:creationId xmlns="" xmlns:a16="http://schemas.microsoft.com/office/drawing/2014/main" id="{00000000-0008-0000-0400-00009E000000}"/>
            </a:ext>
          </a:extLst>
        </xdr:cNvPr>
        <xdr:cNvSpPr/>
      </xdr:nvSpPr>
      <xdr:spPr>
        <a:xfrm>
          <a:off x="163830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90" name="7 Decisión">
          <a:extLst>
            <a:ext uri="{FF2B5EF4-FFF2-40B4-BE49-F238E27FC236}">
              <a16:creationId xmlns="" xmlns:a16="http://schemas.microsoft.com/office/drawing/2014/main" id="{00000000-0008-0000-0400-00009F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91" name="7 Decisión">
          <a:extLst>
            <a:ext uri="{FF2B5EF4-FFF2-40B4-BE49-F238E27FC236}">
              <a16:creationId xmlns="" xmlns:a16="http://schemas.microsoft.com/office/drawing/2014/main" id="{00000000-0008-0000-0400-0000A0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92" name="7 Decisión">
          <a:extLst>
            <a:ext uri="{FF2B5EF4-FFF2-40B4-BE49-F238E27FC236}">
              <a16:creationId xmlns="" xmlns:a16="http://schemas.microsoft.com/office/drawing/2014/main" id="{00000000-0008-0000-0400-0000A1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93" name="7 Decisión">
          <a:extLst>
            <a:ext uri="{FF2B5EF4-FFF2-40B4-BE49-F238E27FC236}">
              <a16:creationId xmlns="" xmlns:a16="http://schemas.microsoft.com/office/drawing/2014/main" id="{00000000-0008-0000-0400-0000A2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94" name="7 Decisión">
          <a:extLst>
            <a:ext uri="{FF2B5EF4-FFF2-40B4-BE49-F238E27FC236}">
              <a16:creationId xmlns="" xmlns:a16="http://schemas.microsoft.com/office/drawing/2014/main" id="{00000000-0008-0000-0400-0000A3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95" name="7 Decisión">
          <a:extLst>
            <a:ext uri="{FF2B5EF4-FFF2-40B4-BE49-F238E27FC236}">
              <a16:creationId xmlns="" xmlns:a16="http://schemas.microsoft.com/office/drawing/2014/main" id="{00000000-0008-0000-0400-0000A4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96" name="7 Decisión">
          <a:extLst>
            <a:ext uri="{FF2B5EF4-FFF2-40B4-BE49-F238E27FC236}">
              <a16:creationId xmlns="" xmlns:a16="http://schemas.microsoft.com/office/drawing/2014/main" id="{00000000-0008-0000-0400-0000A5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97" name="7 Decisión">
          <a:extLst>
            <a:ext uri="{FF2B5EF4-FFF2-40B4-BE49-F238E27FC236}">
              <a16:creationId xmlns="" xmlns:a16="http://schemas.microsoft.com/office/drawing/2014/main" id="{00000000-0008-0000-0400-0000A6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98" name="7 Decisión">
          <a:extLst>
            <a:ext uri="{FF2B5EF4-FFF2-40B4-BE49-F238E27FC236}">
              <a16:creationId xmlns="" xmlns:a16="http://schemas.microsoft.com/office/drawing/2014/main" id="{00000000-0008-0000-0400-0000A7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99" name="7 Decisión">
          <a:extLst>
            <a:ext uri="{FF2B5EF4-FFF2-40B4-BE49-F238E27FC236}">
              <a16:creationId xmlns="" xmlns:a16="http://schemas.microsoft.com/office/drawing/2014/main" id="{00000000-0008-0000-0400-0000A8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00" name="7 Decisión">
          <a:extLst>
            <a:ext uri="{FF2B5EF4-FFF2-40B4-BE49-F238E27FC236}">
              <a16:creationId xmlns="" xmlns:a16="http://schemas.microsoft.com/office/drawing/2014/main" id="{00000000-0008-0000-0400-0000A9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01" name="7 Decisión">
          <a:extLst>
            <a:ext uri="{FF2B5EF4-FFF2-40B4-BE49-F238E27FC236}">
              <a16:creationId xmlns="" xmlns:a16="http://schemas.microsoft.com/office/drawing/2014/main" id="{00000000-0008-0000-0400-0000AA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02" name="7 Decisión">
          <a:extLst>
            <a:ext uri="{FF2B5EF4-FFF2-40B4-BE49-F238E27FC236}">
              <a16:creationId xmlns="" xmlns:a16="http://schemas.microsoft.com/office/drawing/2014/main" id="{00000000-0008-0000-0400-0000AB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7</xdr:row>
      <xdr:rowOff>66675</xdr:rowOff>
    </xdr:from>
    <xdr:to>
      <xdr:col>12</xdr:col>
      <xdr:colOff>514350</xdr:colOff>
      <xdr:row>7</xdr:row>
      <xdr:rowOff>463550</xdr:rowOff>
    </xdr:to>
    <xdr:sp macro="" textlink="">
      <xdr:nvSpPr>
        <xdr:cNvPr id="103" name="7 Decisión">
          <a:extLst>
            <a:ext uri="{FF2B5EF4-FFF2-40B4-BE49-F238E27FC236}">
              <a16:creationId xmlns="" xmlns:a16="http://schemas.microsoft.com/office/drawing/2014/main" id="{00000000-0008-0000-0400-0000AC000000}"/>
            </a:ext>
          </a:extLst>
        </xdr:cNvPr>
        <xdr:cNvSpPr/>
      </xdr:nvSpPr>
      <xdr:spPr>
        <a:xfrm>
          <a:off x="935355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04" name="7 Decisión">
          <a:extLst>
            <a:ext uri="{FF2B5EF4-FFF2-40B4-BE49-F238E27FC236}">
              <a16:creationId xmlns="" xmlns:a16="http://schemas.microsoft.com/office/drawing/2014/main" id="{00000000-0008-0000-0400-0000AD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05" name="7 Decisión">
          <a:extLst>
            <a:ext uri="{FF2B5EF4-FFF2-40B4-BE49-F238E27FC236}">
              <a16:creationId xmlns="" xmlns:a16="http://schemas.microsoft.com/office/drawing/2014/main" id="{00000000-0008-0000-0400-0000AE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06" name="7 Decisión">
          <a:extLst>
            <a:ext uri="{FF2B5EF4-FFF2-40B4-BE49-F238E27FC236}">
              <a16:creationId xmlns="" xmlns:a16="http://schemas.microsoft.com/office/drawing/2014/main" id="{00000000-0008-0000-0400-0000AF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07" name="7 Decisión">
          <a:extLst>
            <a:ext uri="{FF2B5EF4-FFF2-40B4-BE49-F238E27FC236}">
              <a16:creationId xmlns="" xmlns:a16="http://schemas.microsoft.com/office/drawing/2014/main" id="{00000000-0008-0000-0400-0000B0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08" name="7 Decisión">
          <a:extLst>
            <a:ext uri="{FF2B5EF4-FFF2-40B4-BE49-F238E27FC236}">
              <a16:creationId xmlns="" xmlns:a16="http://schemas.microsoft.com/office/drawing/2014/main" id="{00000000-0008-0000-0400-0000B1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09" name="7 Decisión">
          <a:extLst>
            <a:ext uri="{FF2B5EF4-FFF2-40B4-BE49-F238E27FC236}">
              <a16:creationId xmlns="" xmlns:a16="http://schemas.microsoft.com/office/drawing/2014/main" id="{00000000-0008-0000-0400-0000B2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10" name="7 Decisión">
          <a:extLst>
            <a:ext uri="{FF2B5EF4-FFF2-40B4-BE49-F238E27FC236}">
              <a16:creationId xmlns="" xmlns:a16="http://schemas.microsoft.com/office/drawing/2014/main" id="{00000000-0008-0000-0400-0000B3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111" name="7 Decisión">
          <a:extLst>
            <a:ext uri="{FF2B5EF4-FFF2-40B4-BE49-F238E27FC236}">
              <a16:creationId xmlns="" xmlns:a16="http://schemas.microsoft.com/office/drawing/2014/main" id="{00000000-0008-0000-0400-0000B4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112" name="7 Decisión">
          <a:extLst>
            <a:ext uri="{FF2B5EF4-FFF2-40B4-BE49-F238E27FC236}">
              <a16:creationId xmlns="" xmlns:a16="http://schemas.microsoft.com/office/drawing/2014/main" id="{00000000-0008-0000-0400-0000B5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113" name="7 Decisión">
          <a:extLst>
            <a:ext uri="{FF2B5EF4-FFF2-40B4-BE49-F238E27FC236}">
              <a16:creationId xmlns="" xmlns:a16="http://schemas.microsoft.com/office/drawing/2014/main" id="{00000000-0008-0000-0400-0000B6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114" name="7 Decisión">
          <a:extLst>
            <a:ext uri="{FF2B5EF4-FFF2-40B4-BE49-F238E27FC236}">
              <a16:creationId xmlns="" xmlns:a16="http://schemas.microsoft.com/office/drawing/2014/main" id="{00000000-0008-0000-0400-0000B7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115" name="7 Decisión">
          <a:extLst>
            <a:ext uri="{FF2B5EF4-FFF2-40B4-BE49-F238E27FC236}">
              <a16:creationId xmlns="" xmlns:a16="http://schemas.microsoft.com/office/drawing/2014/main" id="{00000000-0008-0000-0400-0000B8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116" name="7 Decisión">
          <a:extLst>
            <a:ext uri="{FF2B5EF4-FFF2-40B4-BE49-F238E27FC236}">
              <a16:creationId xmlns="" xmlns:a16="http://schemas.microsoft.com/office/drawing/2014/main" id="{00000000-0008-0000-0400-0000B9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117" name="7 Decisión">
          <a:extLst>
            <a:ext uri="{FF2B5EF4-FFF2-40B4-BE49-F238E27FC236}">
              <a16:creationId xmlns="" xmlns:a16="http://schemas.microsoft.com/office/drawing/2014/main" id="{00000000-0008-0000-0400-0000BA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118" name="7 Decisión">
          <a:extLst>
            <a:ext uri="{FF2B5EF4-FFF2-40B4-BE49-F238E27FC236}">
              <a16:creationId xmlns="" xmlns:a16="http://schemas.microsoft.com/office/drawing/2014/main" id="{00000000-0008-0000-0400-0000BB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119" name="7 Decisión">
          <a:extLst>
            <a:ext uri="{FF2B5EF4-FFF2-40B4-BE49-F238E27FC236}">
              <a16:creationId xmlns="" xmlns:a16="http://schemas.microsoft.com/office/drawing/2014/main" id="{00000000-0008-0000-0400-0000BC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120" name="7 Decisión">
          <a:extLst>
            <a:ext uri="{FF2B5EF4-FFF2-40B4-BE49-F238E27FC236}">
              <a16:creationId xmlns="" xmlns:a16="http://schemas.microsoft.com/office/drawing/2014/main" id="{00000000-0008-0000-0400-0000BD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121" name="7 Decisión">
          <a:extLst>
            <a:ext uri="{FF2B5EF4-FFF2-40B4-BE49-F238E27FC236}">
              <a16:creationId xmlns="" xmlns:a16="http://schemas.microsoft.com/office/drawing/2014/main" id="{00000000-0008-0000-0400-0000BE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122" name="7 Decisión">
          <a:extLst>
            <a:ext uri="{FF2B5EF4-FFF2-40B4-BE49-F238E27FC236}">
              <a16:creationId xmlns="" xmlns:a16="http://schemas.microsoft.com/office/drawing/2014/main" id="{00000000-0008-0000-0400-0000BF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123" name="7 Decisión">
          <a:extLst>
            <a:ext uri="{FF2B5EF4-FFF2-40B4-BE49-F238E27FC236}">
              <a16:creationId xmlns="" xmlns:a16="http://schemas.microsoft.com/office/drawing/2014/main" id="{00000000-0008-0000-0400-0000C0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124" name="7 Decisión">
          <a:extLst>
            <a:ext uri="{FF2B5EF4-FFF2-40B4-BE49-F238E27FC236}">
              <a16:creationId xmlns="" xmlns:a16="http://schemas.microsoft.com/office/drawing/2014/main" id="{00000000-0008-0000-0400-0000C1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125" name="7 Decisión">
          <a:extLst>
            <a:ext uri="{FF2B5EF4-FFF2-40B4-BE49-F238E27FC236}">
              <a16:creationId xmlns="" xmlns:a16="http://schemas.microsoft.com/office/drawing/2014/main" id="{00000000-0008-0000-0400-0000C2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126" name="7 Decisión">
          <a:extLst>
            <a:ext uri="{FF2B5EF4-FFF2-40B4-BE49-F238E27FC236}">
              <a16:creationId xmlns="" xmlns:a16="http://schemas.microsoft.com/office/drawing/2014/main" id="{00000000-0008-0000-0400-0000C3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127" name="7 Decisión">
          <a:extLst>
            <a:ext uri="{FF2B5EF4-FFF2-40B4-BE49-F238E27FC236}">
              <a16:creationId xmlns="" xmlns:a16="http://schemas.microsoft.com/office/drawing/2014/main" id="{00000000-0008-0000-0400-00004101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128" name="7 Decisión">
          <a:extLst>
            <a:ext uri="{FF2B5EF4-FFF2-40B4-BE49-F238E27FC236}">
              <a16:creationId xmlns="" xmlns:a16="http://schemas.microsoft.com/office/drawing/2014/main" id="{00000000-0008-0000-0400-00004201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129" name="7 Decisión">
          <a:extLst>
            <a:ext uri="{FF2B5EF4-FFF2-40B4-BE49-F238E27FC236}">
              <a16:creationId xmlns="" xmlns:a16="http://schemas.microsoft.com/office/drawing/2014/main" id="{00000000-0008-0000-0400-00004301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130" name="7 Decisión">
          <a:extLst>
            <a:ext uri="{FF2B5EF4-FFF2-40B4-BE49-F238E27FC236}">
              <a16:creationId xmlns="" xmlns:a16="http://schemas.microsoft.com/office/drawing/2014/main" id="{00000000-0008-0000-0400-00004401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32" name="7 Decisión">
          <a:extLst>
            <a:ext uri="{FF2B5EF4-FFF2-40B4-BE49-F238E27FC236}">
              <a16:creationId xmlns="" xmlns:a16="http://schemas.microsoft.com/office/drawing/2014/main" id="{00000000-0008-0000-0400-00009E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33" name="7 Decisión">
          <a:extLst>
            <a:ext uri="{FF2B5EF4-FFF2-40B4-BE49-F238E27FC236}">
              <a16:creationId xmlns="" xmlns:a16="http://schemas.microsoft.com/office/drawing/2014/main" id="{00000000-0008-0000-0400-00009E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34" name="7 Decisión">
          <a:extLst>
            <a:ext uri="{FF2B5EF4-FFF2-40B4-BE49-F238E27FC236}">
              <a16:creationId xmlns="" xmlns:a16="http://schemas.microsoft.com/office/drawing/2014/main" id="{00000000-0008-0000-0400-00009E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35" name="7 Decisión">
          <a:extLst>
            <a:ext uri="{FF2B5EF4-FFF2-40B4-BE49-F238E27FC236}">
              <a16:creationId xmlns="" xmlns:a16="http://schemas.microsoft.com/office/drawing/2014/main" id="{00000000-0008-0000-0400-00009E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36" name="7 Decisión">
          <a:extLst>
            <a:ext uri="{FF2B5EF4-FFF2-40B4-BE49-F238E27FC236}">
              <a16:creationId xmlns="" xmlns:a16="http://schemas.microsoft.com/office/drawing/2014/main" id="{00000000-0008-0000-0400-00009E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37" name="7 Decisión">
          <a:extLst>
            <a:ext uri="{FF2B5EF4-FFF2-40B4-BE49-F238E27FC236}">
              <a16:creationId xmlns="" xmlns:a16="http://schemas.microsoft.com/office/drawing/2014/main" id="{00000000-0008-0000-0400-00009E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38" name="7 Decisión">
          <a:extLst>
            <a:ext uri="{FF2B5EF4-FFF2-40B4-BE49-F238E27FC236}">
              <a16:creationId xmlns="" xmlns:a16="http://schemas.microsoft.com/office/drawing/2014/main" id="{00000000-0008-0000-0400-00009E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39" name="7 Decisión">
          <a:extLst>
            <a:ext uri="{FF2B5EF4-FFF2-40B4-BE49-F238E27FC236}">
              <a16:creationId xmlns="" xmlns:a16="http://schemas.microsoft.com/office/drawing/2014/main" id="{00000000-0008-0000-0400-00009E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40" name="7 Decisión">
          <a:extLst>
            <a:ext uri="{FF2B5EF4-FFF2-40B4-BE49-F238E27FC236}">
              <a16:creationId xmlns="" xmlns:a16="http://schemas.microsoft.com/office/drawing/2014/main" id="{00000000-0008-0000-0400-00009E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41" name="7 Decisión">
          <a:extLst>
            <a:ext uri="{FF2B5EF4-FFF2-40B4-BE49-F238E27FC236}">
              <a16:creationId xmlns="" xmlns:a16="http://schemas.microsoft.com/office/drawing/2014/main" id="{00000000-0008-0000-0400-00009E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42" name="7 Decisión">
          <a:extLst>
            <a:ext uri="{FF2B5EF4-FFF2-40B4-BE49-F238E27FC236}">
              <a16:creationId xmlns="" xmlns:a16="http://schemas.microsoft.com/office/drawing/2014/main" id="{00000000-0008-0000-0400-00009E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43" name="7 Decisión">
          <a:extLst>
            <a:ext uri="{FF2B5EF4-FFF2-40B4-BE49-F238E27FC236}">
              <a16:creationId xmlns="" xmlns:a16="http://schemas.microsoft.com/office/drawing/2014/main" id="{00000000-0008-0000-0400-00009E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44" name="7 Decisión">
          <a:extLst>
            <a:ext uri="{FF2B5EF4-FFF2-40B4-BE49-F238E27FC236}">
              <a16:creationId xmlns="" xmlns:a16="http://schemas.microsoft.com/office/drawing/2014/main" id="{00000000-0008-0000-0400-00009E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45" name="7 Decisión">
          <a:extLst>
            <a:ext uri="{FF2B5EF4-FFF2-40B4-BE49-F238E27FC236}">
              <a16:creationId xmlns="" xmlns:a16="http://schemas.microsoft.com/office/drawing/2014/main" id="{00000000-0008-0000-0400-00009E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46" name="7 Decisión">
          <a:extLst>
            <a:ext uri="{FF2B5EF4-FFF2-40B4-BE49-F238E27FC236}">
              <a16:creationId xmlns="" xmlns:a16="http://schemas.microsoft.com/office/drawing/2014/main" id="{00000000-0008-0000-0400-00009E000000}"/>
            </a:ext>
          </a:extLst>
        </xdr:cNvPr>
        <xdr:cNvSpPr/>
      </xdr:nvSpPr>
      <xdr:spPr>
        <a:xfrm>
          <a:off x="163830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47" name="7 Decisión">
          <a:extLst>
            <a:ext uri="{FF2B5EF4-FFF2-40B4-BE49-F238E27FC236}">
              <a16:creationId xmlns="" xmlns:a16="http://schemas.microsoft.com/office/drawing/2014/main" id="{00000000-0008-0000-0400-00009E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48" name="7 Decisión">
          <a:extLst>
            <a:ext uri="{FF2B5EF4-FFF2-40B4-BE49-F238E27FC236}">
              <a16:creationId xmlns="" xmlns:a16="http://schemas.microsoft.com/office/drawing/2014/main" id="{00000000-0008-0000-0400-00009E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49" name="7 Decisión">
          <a:extLst>
            <a:ext uri="{FF2B5EF4-FFF2-40B4-BE49-F238E27FC236}">
              <a16:creationId xmlns="" xmlns:a16="http://schemas.microsoft.com/office/drawing/2014/main" id="{00000000-0008-0000-0400-00009E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50" name="7 Decisión">
          <a:extLst>
            <a:ext uri="{FF2B5EF4-FFF2-40B4-BE49-F238E27FC236}">
              <a16:creationId xmlns="" xmlns:a16="http://schemas.microsoft.com/office/drawing/2014/main" id="{00000000-0008-0000-0400-00009E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51" name="7 Decisión">
          <a:extLst>
            <a:ext uri="{FF2B5EF4-FFF2-40B4-BE49-F238E27FC236}">
              <a16:creationId xmlns="" xmlns:a16="http://schemas.microsoft.com/office/drawing/2014/main" id="{00000000-0008-0000-0400-00009E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52" name="7 Decisión">
          <a:extLst>
            <a:ext uri="{FF2B5EF4-FFF2-40B4-BE49-F238E27FC236}">
              <a16:creationId xmlns="" xmlns:a16="http://schemas.microsoft.com/office/drawing/2014/main" id="{00000000-0008-0000-0400-00009E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53" name="7 Decisión">
          <a:extLst>
            <a:ext uri="{FF2B5EF4-FFF2-40B4-BE49-F238E27FC236}">
              <a16:creationId xmlns="" xmlns:a16="http://schemas.microsoft.com/office/drawing/2014/main" id="{00000000-0008-0000-0400-00009E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54" name="7 Decisión">
          <a:extLst>
            <a:ext uri="{FF2B5EF4-FFF2-40B4-BE49-F238E27FC236}">
              <a16:creationId xmlns="" xmlns:a16="http://schemas.microsoft.com/office/drawing/2014/main" id="{00000000-0008-0000-0400-00009E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55" name="7 Decisión">
          <a:extLst>
            <a:ext uri="{FF2B5EF4-FFF2-40B4-BE49-F238E27FC236}">
              <a16:creationId xmlns="" xmlns:a16="http://schemas.microsoft.com/office/drawing/2014/main" id="{00000000-0008-0000-0400-00009E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56" name="7 Decisión">
          <a:extLst>
            <a:ext uri="{FF2B5EF4-FFF2-40B4-BE49-F238E27FC236}">
              <a16:creationId xmlns="" xmlns:a16="http://schemas.microsoft.com/office/drawing/2014/main" id="{00000000-0008-0000-0400-00009E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57" name="7 Decisión">
          <a:extLst>
            <a:ext uri="{FF2B5EF4-FFF2-40B4-BE49-F238E27FC236}">
              <a16:creationId xmlns="" xmlns:a16="http://schemas.microsoft.com/office/drawing/2014/main" id="{00000000-0008-0000-0400-00009E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15</xdr:row>
      <xdr:rowOff>66675</xdr:rowOff>
    </xdr:from>
    <xdr:to>
      <xdr:col>2</xdr:col>
      <xdr:colOff>514350</xdr:colOff>
      <xdr:row>15</xdr:row>
      <xdr:rowOff>463550</xdr:rowOff>
    </xdr:to>
    <xdr:sp macro="" textlink="">
      <xdr:nvSpPr>
        <xdr:cNvPr id="158" name="7 Decisión">
          <a:extLst>
            <a:ext uri="{FF2B5EF4-FFF2-40B4-BE49-F238E27FC236}">
              <a16:creationId xmlns="" xmlns:a16="http://schemas.microsoft.com/office/drawing/2014/main" id="{00000000-0008-0000-0400-00009E000000}"/>
            </a:ext>
          </a:extLst>
        </xdr:cNvPr>
        <xdr:cNvSpPr/>
      </xdr:nvSpPr>
      <xdr:spPr>
        <a:xfrm>
          <a:off x="163830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16</xdr:row>
      <xdr:rowOff>66675</xdr:rowOff>
    </xdr:from>
    <xdr:to>
      <xdr:col>2</xdr:col>
      <xdr:colOff>514350</xdr:colOff>
      <xdr:row>16</xdr:row>
      <xdr:rowOff>463550</xdr:rowOff>
    </xdr:to>
    <xdr:sp macro="" textlink="">
      <xdr:nvSpPr>
        <xdr:cNvPr id="159"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28</xdr:row>
      <xdr:rowOff>66675</xdr:rowOff>
    </xdr:from>
    <xdr:to>
      <xdr:col>2</xdr:col>
      <xdr:colOff>514350</xdr:colOff>
      <xdr:row>28</xdr:row>
      <xdr:rowOff>463550</xdr:rowOff>
    </xdr:to>
    <xdr:sp macro="" textlink="">
      <xdr:nvSpPr>
        <xdr:cNvPr id="160" name="7 Decisión">
          <a:extLst>
            <a:ext uri="{FF2B5EF4-FFF2-40B4-BE49-F238E27FC236}">
              <a16:creationId xmlns="" xmlns:a16="http://schemas.microsoft.com/office/drawing/2014/main" id="{00000000-0008-0000-0400-00009E000000}"/>
            </a:ext>
          </a:extLst>
        </xdr:cNvPr>
        <xdr:cNvSpPr/>
      </xdr:nvSpPr>
      <xdr:spPr>
        <a:xfrm>
          <a:off x="163830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29</xdr:row>
      <xdr:rowOff>66675</xdr:rowOff>
    </xdr:from>
    <xdr:to>
      <xdr:col>2</xdr:col>
      <xdr:colOff>514350</xdr:colOff>
      <xdr:row>29</xdr:row>
      <xdr:rowOff>463550</xdr:rowOff>
    </xdr:to>
    <xdr:sp macro="" textlink="">
      <xdr:nvSpPr>
        <xdr:cNvPr id="161" name="7 Decisión">
          <a:extLst>
            <a:ext uri="{FF2B5EF4-FFF2-40B4-BE49-F238E27FC236}">
              <a16:creationId xmlns="" xmlns:a16="http://schemas.microsoft.com/office/drawing/2014/main" id="{00000000-0008-0000-0400-00009E000000}"/>
            </a:ext>
          </a:extLst>
        </xdr:cNvPr>
        <xdr:cNvSpPr/>
      </xdr:nvSpPr>
      <xdr:spPr>
        <a:xfrm>
          <a:off x="163830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30</xdr:row>
      <xdr:rowOff>66675</xdr:rowOff>
    </xdr:from>
    <xdr:to>
      <xdr:col>2</xdr:col>
      <xdr:colOff>514350</xdr:colOff>
      <xdr:row>30</xdr:row>
      <xdr:rowOff>463550</xdr:rowOff>
    </xdr:to>
    <xdr:sp macro="" textlink="">
      <xdr:nvSpPr>
        <xdr:cNvPr id="162" name="7 Decisión">
          <a:extLst>
            <a:ext uri="{FF2B5EF4-FFF2-40B4-BE49-F238E27FC236}">
              <a16:creationId xmlns="" xmlns:a16="http://schemas.microsoft.com/office/drawing/2014/main" id="{00000000-0008-0000-0400-00009E000000}"/>
            </a:ext>
          </a:extLst>
        </xdr:cNvPr>
        <xdr:cNvSpPr/>
      </xdr:nvSpPr>
      <xdr:spPr>
        <a:xfrm>
          <a:off x="163830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31</xdr:row>
      <xdr:rowOff>66675</xdr:rowOff>
    </xdr:from>
    <xdr:to>
      <xdr:col>2</xdr:col>
      <xdr:colOff>514350</xdr:colOff>
      <xdr:row>31</xdr:row>
      <xdr:rowOff>463550</xdr:rowOff>
    </xdr:to>
    <xdr:sp macro="" textlink="">
      <xdr:nvSpPr>
        <xdr:cNvPr id="163" name="7 Decisión">
          <a:extLst>
            <a:ext uri="{FF2B5EF4-FFF2-40B4-BE49-F238E27FC236}">
              <a16:creationId xmlns="" xmlns:a16="http://schemas.microsoft.com/office/drawing/2014/main" id="{00000000-0008-0000-0400-00009E000000}"/>
            </a:ext>
          </a:extLst>
        </xdr:cNvPr>
        <xdr:cNvSpPr/>
      </xdr:nvSpPr>
      <xdr:spPr>
        <a:xfrm>
          <a:off x="163830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32</xdr:row>
      <xdr:rowOff>66675</xdr:rowOff>
    </xdr:from>
    <xdr:to>
      <xdr:col>2</xdr:col>
      <xdr:colOff>514350</xdr:colOff>
      <xdr:row>32</xdr:row>
      <xdr:rowOff>463550</xdr:rowOff>
    </xdr:to>
    <xdr:sp macro="" textlink="">
      <xdr:nvSpPr>
        <xdr:cNvPr id="164" name="7 Decisión">
          <a:extLst>
            <a:ext uri="{FF2B5EF4-FFF2-40B4-BE49-F238E27FC236}">
              <a16:creationId xmlns="" xmlns:a16="http://schemas.microsoft.com/office/drawing/2014/main" id="{00000000-0008-0000-0400-00009E000000}"/>
            </a:ext>
          </a:extLst>
        </xdr:cNvPr>
        <xdr:cNvSpPr/>
      </xdr:nvSpPr>
      <xdr:spPr>
        <a:xfrm>
          <a:off x="163830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33</xdr:row>
      <xdr:rowOff>66675</xdr:rowOff>
    </xdr:from>
    <xdr:to>
      <xdr:col>2</xdr:col>
      <xdr:colOff>514350</xdr:colOff>
      <xdr:row>33</xdr:row>
      <xdr:rowOff>463550</xdr:rowOff>
    </xdr:to>
    <xdr:sp macro="" textlink="">
      <xdr:nvSpPr>
        <xdr:cNvPr id="165" name="7 Decisión">
          <a:extLst>
            <a:ext uri="{FF2B5EF4-FFF2-40B4-BE49-F238E27FC236}">
              <a16:creationId xmlns="" xmlns:a16="http://schemas.microsoft.com/office/drawing/2014/main" id="{00000000-0008-0000-0400-00009E000000}"/>
            </a:ext>
          </a:extLst>
        </xdr:cNvPr>
        <xdr:cNvSpPr/>
      </xdr:nvSpPr>
      <xdr:spPr>
        <a:xfrm>
          <a:off x="163830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34</xdr:row>
      <xdr:rowOff>66675</xdr:rowOff>
    </xdr:from>
    <xdr:to>
      <xdr:col>2</xdr:col>
      <xdr:colOff>514350</xdr:colOff>
      <xdr:row>34</xdr:row>
      <xdr:rowOff>463550</xdr:rowOff>
    </xdr:to>
    <xdr:sp macro="" textlink="">
      <xdr:nvSpPr>
        <xdr:cNvPr id="166" name="7 Decisión">
          <a:extLst>
            <a:ext uri="{FF2B5EF4-FFF2-40B4-BE49-F238E27FC236}">
              <a16:creationId xmlns="" xmlns:a16="http://schemas.microsoft.com/office/drawing/2014/main" id="{00000000-0008-0000-0400-00009E000000}"/>
            </a:ext>
          </a:extLst>
        </xdr:cNvPr>
        <xdr:cNvSpPr/>
      </xdr:nvSpPr>
      <xdr:spPr>
        <a:xfrm>
          <a:off x="163830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35</xdr:row>
      <xdr:rowOff>66675</xdr:rowOff>
    </xdr:from>
    <xdr:to>
      <xdr:col>2</xdr:col>
      <xdr:colOff>514350</xdr:colOff>
      <xdr:row>35</xdr:row>
      <xdr:rowOff>463550</xdr:rowOff>
    </xdr:to>
    <xdr:sp macro="" textlink="">
      <xdr:nvSpPr>
        <xdr:cNvPr id="167" name="7 Decisión">
          <a:extLst>
            <a:ext uri="{FF2B5EF4-FFF2-40B4-BE49-F238E27FC236}">
              <a16:creationId xmlns="" xmlns:a16="http://schemas.microsoft.com/office/drawing/2014/main" id="{00000000-0008-0000-0400-00009E000000}"/>
            </a:ext>
          </a:extLst>
        </xdr:cNvPr>
        <xdr:cNvSpPr/>
      </xdr:nvSpPr>
      <xdr:spPr>
        <a:xfrm>
          <a:off x="163830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36</xdr:row>
      <xdr:rowOff>66675</xdr:rowOff>
    </xdr:from>
    <xdr:to>
      <xdr:col>2</xdr:col>
      <xdr:colOff>514350</xdr:colOff>
      <xdr:row>36</xdr:row>
      <xdr:rowOff>463550</xdr:rowOff>
    </xdr:to>
    <xdr:sp macro="" textlink="">
      <xdr:nvSpPr>
        <xdr:cNvPr id="168" name="7 Decisión">
          <a:extLst>
            <a:ext uri="{FF2B5EF4-FFF2-40B4-BE49-F238E27FC236}">
              <a16:creationId xmlns="" xmlns:a16="http://schemas.microsoft.com/office/drawing/2014/main" id="{00000000-0008-0000-0400-00009E000000}"/>
            </a:ext>
          </a:extLst>
        </xdr:cNvPr>
        <xdr:cNvSpPr/>
      </xdr:nvSpPr>
      <xdr:spPr>
        <a:xfrm>
          <a:off x="163830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37</xdr:row>
      <xdr:rowOff>66675</xdr:rowOff>
    </xdr:from>
    <xdr:to>
      <xdr:col>2</xdr:col>
      <xdr:colOff>514350</xdr:colOff>
      <xdr:row>37</xdr:row>
      <xdr:rowOff>463550</xdr:rowOff>
    </xdr:to>
    <xdr:sp macro="" textlink="">
      <xdr:nvSpPr>
        <xdr:cNvPr id="169" name="7 Decisión">
          <a:extLst>
            <a:ext uri="{FF2B5EF4-FFF2-40B4-BE49-F238E27FC236}">
              <a16:creationId xmlns="" xmlns:a16="http://schemas.microsoft.com/office/drawing/2014/main" id="{00000000-0008-0000-0400-00009E000000}"/>
            </a:ext>
          </a:extLst>
        </xdr:cNvPr>
        <xdr:cNvSpPr/>
      </xdr:nvSpPr>
      <xdr:spPr>
        <a:xfrm>
          <a:off x="163830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38</xdr:row>
      <xdr:rowOff>66675</xdr:rowOff>
    </xdr:from>
    <xdr:to>
      <xdr:col>2</xdr:col>
      <xdr:colOff>514350</xdr:colOff>
      <xdr:row>38</xdr:row>
      <xdr:rowOff>463550</xdr:rowOff>
    </xdr:to>
    <xdr:sp macro="" textlink="">
      <xdr:nvSpPr>
        <xdr:cNvPr id="170" name="7 Decisión">
          <a:extLst>
            <a:ext uri="{FF2B5EF4-FFF2-40B4-BE49-F238E27FC236}">
              <a16:creationId xmlns="" xmlns:a16="http://schemas.microsoft.com/office/drawing/2014/main" id="{00000000-0008-0000-0400-00009E000000}"/>
            </a:ext>
          </a:extLst>
        </xdr:cNvPr>
        <xdr:cNvSpPr/>
      </xdr:nvSpPr>
      <xdr:spPr>
        <a:xfrm>
          <a:off x="163830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15</xdr:row>
      <xdr:rowOff>66675</xdr:rowOff>
    </xdr:from>
    <xdr:to>
      <xdr:col>7</xdr:col>
      <xdr:colOff>514350</xdr:colOff>
      <xdr:row>15</xdr:row>
      <xdr:rowOff>463550</xdr:rowOff>
    </xdr:to>
    <xdr:sp macro="" textlink="">
      <xdr:nvSpPr>
        <xdr:cNvPr id="171" name="7 Decisión">
          <a:extLst>
            <a:ext uri="{FF2B5EF4-FFF2-40B4-BE49-F238E27FC236}">
              <a16:creationId xmlns="" xmlns:a16="http://schemas.microsoft.com/office/drawing/2014/main" id="{00000000-0008-0000-0400-0000D2000000}"/>
            </a:ext>
          </a:extLst>
        </xdr:cNvPr>
        <xdr:cNvSpPr/>
      </xdr:nvSpPr>
      <xdr:spPr>
        <a:xfrm>
          <a:off x="549592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16</xdr:row>
      <xdr:rowOff>66675</xdr:rowOff>
    </xdr:from>
    <xdr:to>
      <xdr:col>7</xdr:col>
      <xdr:colOff>514350</xdr:colOff>
      <xdr:row>16</xdr:row>
      <xdr:rowOff>463550</xdr:rowOff>
    </xdr:to>
    <xdr:sp macro="" textlink="">
      <xdr:nvSpPr>
        <xdr:cNvPr id="172" name="7 Decisión">
          <a:extLst>
            <a:ext uri="{FF2B5EF4-FFF2-40B4-BE49-F238E27FC236}">
              <a16:creationId xmlns="" xmlns:a16="http://schemas.microsoft.com/office/drawing/2014/main" id="{00000000-0008-0000-0400-0000D2000000}"/>
            </a:ext>
          </a:extLst>
        </xdr:cNvPr>
        <xdr:cNvSpPr/>
      </xdr:nvSpPr>
      <xdr:spPr>
        <a:xfrm>
          <a:off x="549592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28</xdr:row>
      <xdr:rowOff>66675</xdr:rowOff>
    </xdr:from>
    <xdr:to>
      <xdr:col>7</xdr:col>
      <xdr:colOff>514350</xdr:colOff>
      <xdr:row>28</xdr:row>
      <xdr:rowOff>463550</xdr:rowOff>
    </xdr:to>
    <xdr:sp macro="" textlink="">
      <xdr:nvSpPr>
        <xdr:cNvPr id="173" name="7 Decisión">
          <a:extLst>
            <a:ext uri="{FF2B5EF4-FFF2-40B4-BE49-F238E27FC236}">
              <a16:creationId xmlns="" xmlns:a16="http://schemas.microsoft.com/office/drawing/2014/main" id="{00000000-0008-0000-0400-0000D2000000}"/>
            </a:ext>
          </a:extLst>
        </xdr:cNvPr>
        <xdr:cNvSpPr/>
      </xdr:nvSpPr>
      <xdr:spPr>
        <a:xfrm>
          <a:off x="549592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29</xdr:row>
      <xdr:rowOff>66675</xdr:rowOff>
    </xdr:from>
    <xdr:to>
      <xdr:col>7</xdr:col>
      <xdr:colOff>514350</xdr:colOff>
      <xdr:row>29</xdr:row>
      <xdr:rowOff>463550</xdr:rowOff>
    </xdr:to>
    <xdr:sp macro="" textlink="">
      <xdr:nvSpPr>
        <xdr:cNvPr id="174" name="7 Decisión">
          <a:extLst>
            <a:ext uri="{FF2B5EF4-FFF2-40B4-BE49-F238E27FC236}">
              <a16:creationId xmlns="" xmlns:a16="http://schemas.microsoft.com/office/drawing/2014/main" id="{00000000-0008-0000-0400-0000D2000000}"/>
            </a:ext>
          </a:extLst>
        </xdr:cNvPr>
        <xdr:cNvSpPr/>
      </xdr:nvSpPr>
      <xdr:spPr>
        <a:xfrm>
          <a:off x="549592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30</xdr:row>
      <xdr:rowOff>66675</xdr:rowOff>
    </xdr:from>
    <xdr:to>
      <xdr:col>7</xdr:col>
      <xdr:colOff>514350</xdr:colOff>
      <xdr:row>30</xdr:row>
      <xdr:rowOff>463550</xdr:rowOff>
    </xdr:to>
    <xdr:sp macro="" textlink="">
      <xdr:nvSpPr>
        <xdr:cNvPr id="175" name="7 Decisión">
          <a:extLst>
            <a:ext uri="{FF2B5EF4-FFF2-40B4-BE49-F238E27FC236}">
              <a16:creationId xmlns="" xmlns:a16="http://schemas.microsoft.com/office/drawing/2014/main" id="{00000000-0008-0000-0400-0000D2000000}"/>
            </a:ext>
          </a:extLst>
        </xdr:cNvPr>
        <xdr:cNvSpPr/>
      </xdr:nvSpPr>
      <xdr:spPr>
        <a:xfrm>
          <a:off x="549592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31</xdr:row>
      <xdr:rowOff>66675</xdr:rowOff>
    </xdr:from>
    <xdr:to>
      <xdr:col>7</xdr:col>
      <xdr:colOff>514350</xdr:colOff>
      <xdr:row>31</xdr:row>
      <xdr:rowOff>463550</xdr:rowOff>
    </xdr:to>
    <xdr:sp macro="" textlink="">
      <xdr:nvSpPr>
        <xdr:cNvPr id="176" name="7 Decisión">
          <a:extLst>
            <a:ext uri="{FF2B5EF4-FFF2-40B4-BE49-F238E27FC236}">
              <a16:creationId xmlns="" xmlns:a16="http://schemas.microsoft.com/office/drawing/2014/main" id="{00000000-0008-0000-0400-0000D2000000}"/>
            </a:ext>
          </a:extLst>
        </xdr:cNvPr>
        <xdr:cNvSpPr/>
      </xdr:nvSpPr>
      <xdr:spPr>
        <a:xfrm>
          <a:off x="549592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32</xdr:row>
      <xdr:rowOff>66675</xdr:rowOff>
    </xdr:from>
    <xdr:to>
      <xdr:col>7</xdr:col>
      <xdr:colOff>514350</xdr:colOff>
      <xdr:row>32</xdr:row>
      <xdr:rowOff>463550</xdr:rowOff>
    </xdr:to>
    <xdr:sp macro="" textlink="">
      <xdr:nvSpPr>
        <xdr:cNvPr id="177" name="7 Decisión">
          <a:extLst>
            <a:ext uri="{FF2B5EF4-FFF2-40B4-BE49-F238E27FC236}">
              <a16:creationId xmlns="" xmlns:a16="http://schemas.microsoft.com/office/drawing/2014/main" id="{00000000-0008-0000-0400-0000D2000000}"/>
            </a:ext>
          </a:extLst>
        </xdr:cNvPr>
        <xdr:cNvSpPr/>
      </xdr:nvSpPr>
      <xdr:spPr>
        <a:xfrm>
          <a:off x="549592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33</xdr:row>
      <xdr:rowOff>66675</xdr:rowOff>
    </xdr:from>
    <xdr:to>
      <xdr:col>7</xdr:col>
      <xdr:colOff>514350</xdr:colOff>
      <xdr:row>33</xdr:row>
      <xdr:rowOff>463550</xdr:rowOff>
    </xdr:to>
    <xdr:sp macro="" textlink="">
      <xdr:nvSpPr>
        <xdr:cNvPr id="178" name="7 Decisión">
          <a:extLst>
            <a:ext uri="{FF2B5EF4-FFF2-40B4-BE49-F238E27FC236}">
              <a16:creationId xmlns="" xmlns:a16="http://schemas.microsoft.com/office/drawing/2014/main" id="{00000000-0008-0000-0400-0000D2000000}"/>
            </a:ext>
          </a:extLst>
        </xdr:cNvPr>
        <xdr:cNvSpPr/>
      </xdr:nvSpPr>
      <xdr:spPr>
        <a:xfrm>
          <a:off x="549592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34</xdr:row>
      <xdr:rowOff>66675</xdr:rowOff>
    </xdr:from>
    <xdr:to>
      <xdr:col>7</xdr:col>
      <xdr:colOff>514350</xdr:colOff>
      <xdr:row>34</xdr:row>
      <xdr:rowOff>463550</xdr:rowOff>
    </xdr:to>
    <xdr:sp macro="" textlink="">
      <xdr:nvSpPr>
        <xdr:cNvPr id="179" name="7 Decisión">
          <a:extLst>
            <a:ext uri="{FF2B5EF4-FFF2-40B4-BE49-F238E27FC236}">
              <a16:creationId xmlns="" xmlns:a16="http://schemas.microsoft.com/office/drawing/2014/main" id="{00000000-0008-0000-0400-0000D2000000}"/>
            </a:ext>
          </a:extLst>
        </xdr:cNvPr>
        <xdr:cNvSpPr/>
      </xdr:nvSpPr>
      <xdr:spPr>
        <a:xfrm>
          <a:off x="549592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35</xdr:row>
      <xdr:rowOff>66675</xdr:rowOff>
    </xdr:from>
    <xdr:to>
      <xdr:col>7</xdr:col>
      <xdr:colOff>514350</xdr:colOff>
      <xdr:row>35</xdr:row>
      <xdr:rowOff>463550</xdr:rowOff>
    </xdr:to>
    <xdr:sp macro="" textlink="">
      <xdr:nvSpPr>
        <xdr:cNvPr id="180" name="7 Decisión">
          <a:extLst>
            <a:ext uri="{FF2B5EF4-FFF2-40B4-BE49-F238E27FC236}">
              <a16:creationId xmlns="" xmlns:a16="http://schemas.microsoft.com/office/drawing/2014/main" id="{00000000-0008-0000-0400-0000D2000000}"/>
            </a:ext>
          </a:extLst>
        </xdr:cNvPr>
        <xdr:cNvSpPr/>
      </xdr:nvSpPr>
      <xdr:spPr>
        <a:xfrm>
          <a:off x="549592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36</xdr:row>
      <xdr:rowOff>66675</xdr:rowOff>
    </xdr:from>
    <xdr:to>
      <xdr:col>7</xdr:col>
      <xdr:colOff>514350</xdr:colOff>
      <xdr:row>36</xdr:row>
      <xdr:rowOff>463550</xdr:rowOff>
    </xdr:to>
    <xdr:sp macro="" textlink="">
      <xdr:nvSpPr>
        <xdr:cNvPr id="181" name="7 Decisión">
          <a:extLst>
            <a:ext uri="{FF2B5EF4-FFF2-40B4-BE49-F238E27FC236}">
              <a16:creationId xmlns="" xmlns:a16="http://schemas.microsoft.com/office/drawing/2014/main" id="{00000000-0008-0000-0400-0000D2000000}"/>
            </a:ext>
          </a:extLst>
        </xdr:cNvPr>
        <xdr:cNvSpPr/>
      </xdr:nvSpPr>
      <xdr:spPr>
        <a:xfrm>
          <a:off x="549592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37</xdr:row>
      <xdr:rowOff>66675</xdr:rowOff>
    </xdr:from>
    <xdr:to>
      <xdr:col>7</xdr:col>
      <xdr:colOff>514350</xdr:colOff>
      <xdr:row>37</xdr:row>
      <xdr:rowOff>463550</xdr:rowOff>
    </xdr:to>
    <xdr:sp macro="" textlink="">
      <xdr:nvSpPr>
        <xdr:cNvPr id="182" name="7 Decisión">
          <a:extLst>
            <a:ext uri="{FF2B5EF4-FFF2-40B4-BE49-F238E27FC236}">
              <a16:creationId xmlns="" xmlns:a16="http://schemas.microsoft.com/office/drawing/2014/main" id="{00000000-0008-0000-0400-0000D2000000}"/>
            </a:ext>
          </a:extLst>
        </xdr:cNvPr>
        <xdr:cNvSpPr/>
      </xdr:nvSpPr>
      <xdr:spPr>
        <a:xfrm>
          <a:off x="549592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38</xdr:row>
      <xdr:rowOff>66675</xdr:rowOff>
    </xdr:from>
    <xdr:to>
      <xdr:col>7</xdr:col>
      <xdr:colOff>514350</xdr:colOff>
      <xdr:row>38</xdr:row>
      <xdr:rowOff>463550</xdr:rowOff>
    </xdr:to>
    <xdr:sp macro="" textlink="">
      <xdr:nvSpPr>
        <xdr:cNvPr id="183" name="7 Decisión">
          <a:extLst>
            <a:ext uri="{FF2B5EF4-FFF2-40B4-BE49-F238E27FC236}">
              <a16:creationId xmlns="" xmlns:a16="http://schemas.microsoft.com/office/drawing/2014/main" id="{00000000-0008-0000-0400-0000D2000000}"/>
            </a:ext>
          </a:extLst>
        </xdr:cNvPr>
        <xdr:cNvSpPr/>
      </xdr:nvSpPr>
      <xdr:spPr>
        <a:xfrm>
          <a:off x="549592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7</xdr:row>
      <xdr:rowOff>66675</xdr:rowOff>
    </xdr:from>
    <xdr:to>
      <xdr:col>12</xdr:col>
      <xdr:colOff>514350</xdr:colOff>
      <xdr:row>7</xdr:row>
      <xdr:rowOff>463550</xdr:rowOff>
    </xdr:to>
    <xdr:sp macro="" textlink="">
      <xdr:nvSpPr>
        <xdr:cNvPr id="184" name="7 Decisión">
          <a:extLst>
            <a:ext uri="{FF2B5EF4-FFF2-40B4-BE49-F238E27FC236}">
              <a16:creationId xmlns="" xmlns:a16="http://schemas.microsoft.com/office/drawing/2014/main" id="{00000000-0008-0000-0400-0000D2000000}"/>
            </a:ext>
          </a:extLst>
        </xdr:cNvPr>
        <xdr:cNvSpPr/>
      </xdr:nvSpPr>
      <xdr:spPr>
        <a:xfrm>
          <a:off x="9353550"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85" name="7 Decisión">
          <a:extLst>
            <a:ext uri="{FF2B5EF4-FFF2-40B4-BE49-F238E27FC236}">
              <a16:creationId xmlns="" xmlns:a16="http://schemas.microsoft.com/office/drawing/2014/main" id="{00000000-0008-0000-0400-0000AC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15</xdr:row>
      <xdr:rowOff>66675</xdr:rowOff>
    </xdr:from>
    <xdr:to>
      <xdr:col>12</xdr:col>
      <xdr:colOff>514350</xdr:colOff>
      <xdr:row>15</xdr:row>
      <xdr:rowOff>463550</xdr:rowOff>
    </xdr:to>
    <xdr:sp macro="" textlink="">
      <xdr:nvSpPr>
        <xdr:cNvPr id="186" name="7 Decisión">
          <a:extLst>
            <a:ext uri="{FF2B5EF4-FFF2-40B4-BE49-F238E27FC236}">
              <a16:creationId xmlns="" xmlns:a16="http://schemas.microsoft.com/office/drawing/2014/main" id="{00000000-0008-0000-0400-0000D2000000}"/>
            </a:ext>
          </a:extLst>
        </xdr:cNvPr>
        <xdr:cNvSpPr/>
      </xdr:nvSpPr>
      <xdr:spPr>
        <a:xfrm>
          <a:off x="9353550"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87" name="7 Decisión">
          <a:extLst>
            <a:ext uri="{FF2B5EF4-FFF2-40B4-BE49-F238E27FC236}">
              <a16:creationId xmlns="" xmlns:a16="http://schemas.microsoft.com/office/drawing/2014/main" id="{00000000-0008-0000-0400-0000AC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16</xdr:row>
      <xdr:rowOff>66675</xdr:rowOff>
    </xdr:from>
    <xdr:to>
      <xdr:col>12</xdr:col>
      <xdr:colOff>514350</xdr:colOff>
      <xdr:row>16</xdr:row>
      <xdr:rowOff>463550</xdr:rowOff>
    </xdr:to>
    <xdr:sp macro="" textlink="">
      <xdr:nvSpPr>
        <xdr:cNvPr id="188" name="7 Decisión">
          <a:extLst>
            <a:ext uri="{FF2B5EF4-FFF2-40B4-BE49-F238E27FC236}">
              <a16:creationId xmlns="" xmlns:a16="http://schemas.microsoft.com/office/drawing/2014/main" id="{00000000-0008-0000-0400-0000D2000000}"/>
            </a:ext>
          </a:extLst>
        </xdr:cNvPr>
        <xdr:cNvSpPr/>
      </xdr:nvSpPr>
      <xdr:spPr>
        <a:xfrm>
          <a:off x="9353550"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89" name="7 Decisión">
          <a:extLst>
            <a:ext uri="{FF2B5EF4-FFF2-40B4-BE49-F238E27FC236}">
              <a16:creationId xmlns="" xmlns:a16="http://schemas.microsoft.com/office/drawing/2014/main" id="{00000000-0008-0000-0400-0000AC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28</xdr:row>
      <xdr:rowOff>66675</xdr:rowOff>
    </xdr:from>
    <xdr:to>
      <xdr:col>12</xdr:col>
      <xdr:colOff>514350</xdr:colOff>
      <xdr:row>28</xdr:row>
      <xdr:rowOff>463550</xdr:rowOff>
    </xdr:to>
    <xdr:sp macro="" textlink="">
      <xdr:nvSpPr>
        <xdr:cNvPr id="190" name="7 Decisión">
          <a:extLst>
            <a:ext uri="{FF2B5EF4-FFF2-40B4-BE49-F238E27FC236}">
              <a16:creationId xmlns="" xmlns:a16="http://schemas.microsoft.com/office/drawing/2014/main" id="{00000000-0008-0000-0400-0000D2000000}"/>
            </a:ext>
          </a:extLst>
        </xdr:cNvPr>
        <xdr:cNvSpPr/>
      </xdr:nvSpPr>
      <xdr:spPr>
        <a:xfrm>
          <a:off x="9353550"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91" name="7 Decisión">
          <a:extLst>
            <a:ext uri="{FF2B5EF4-FFF2-40B4-BE49-F238E27FC236}">
              <a16:creationId xmlns="" xmlns:a16="http://schemas.microsoft.com/office/drawing/2014/main" id="{00000000-0008-0000-0400-0000AC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29</xdr:row>
      <xdr:rowOff>66675</xdr:rowOff>
    </xdr:from>
    <xdr:to>
      <xdr:col>12</xdr:col>
      <xdr:colOff>514350</xdr:colOff>
      <xdr:row>29</xdr:row>
      <xdr:rowOff>463550</xdr:rowOff>
    </xdr:to>
    <xdr:sp macro="" textlink="">
      <xdr:nvSpPr>
        <xdr:cNvPr id="192" name="7 Decisión">
          <a:extLst>
            <a:ext uri="{FF2B5EF4-FFF2-40B4-BE49-F238E27FC236}">
              <a16:creationId xmlns="" xmlns:a16="http://schemas.microsoft.com/office/drawing/2014/main" id="{00000000-0008-0000-0400-0000D2000000}"/>
            </a:ext>
          </a:extLst>
        </xdr:cNvPr>
        <xdr:cNvSpPr/>
      </xdr:nvSpPr>
      <xdr:spPr>
        <a:xfrm>
          <a:off x="9353550"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93" name="7 Decisión">
          <a:extLst>
            <a:ext uri="{FF2B5EF4-FFF2-40B4-BE49-F238E27FC236}">
              <a16:creationId xmlns="" xmlns:a16="http://schemas.microsoft.com/office/drawing/2014/main" id="{00000000-0008-0000-0400-0000AC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30</xdr:row>
      <xdr:rowOff>66675</xdr:rowOff>
    </xdr:from>
    <xdr:to>
      <xdr:col>12</xdr:col>
      <xdr:colOff>514350</xdr:colOff>
      <xdr:row>30</xdr:row>
      <xdr:rowOff>463550</xdr:rowOff>
    </xdr:to>
    <xdr:sp macro="" textlink="">
      <xdr:nvSpPr>
        <xdr:cNvPr id="194" name="7 Decisión">
          <a:extLst>
            <a:ext uri="{FF2B5EF4-FFF2-40B4-BE49-F238E27FC236}">
              <a16:creationId xmlns="" xmlns:a16="http://schemas.microsoft.com/office/drawing/2014/main" id="{00000000-0008-0000-0400-0000D2000000}"/>
            </a:ext>
          </a:extLst>
        </xdr:cNvPr>
        <xdr:cNvSpPr/>
      </xdr:nvSpPr>
      <xdr:spPr>
        <a:xfrm>
          <a:off x="9353550"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95" name="7 Decisión">
          <a:extLst>
            <a:ext uri="{FF2B5EF4-FFF2-40B4-BE49-F238E27FC236}">
              <a16:creationId xmlns="" xmlns:a16="http://schemas.microsoft.com/office/drawing/2014/main" id="{00000000-0008-0000-0400-0000AC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31</xdr:row>
      <xdr:rowOff>66675</xdr:rowOff>
    </xdr:from>
    <xdr:to>
      <xdr:col>12</xdr:col>
      <xdr:colOff>514350</xdr:colOff>
      <xdr:row>31</xdr:row>
      <xdr:rowOff>463550</xdr:rowOff>
    </xdr:to>
    <xdr:sp macro="" textlink="">
      <xdr:nvSpPr>
        <xdr:cNvPr id="196" name="7 Decisión">
          <a:extLst>
            <a:ext uri="{FF2B5EF4-FFF2-40B4-BE49-F238E27FC236}">
              <a16:creationId xmlns="" xmlns:a16="http://schemas.microsoft.com/office/drawing/2014/main" id="{00000000-0008-0000-0400-0000D2000000}"/>
            </a:ext>
          </a:extLst>
        </xdr:cNvPr>
        <xdr:cNvSpPr/>
      </xdr:nvSpPr>
      <xdr:spPr>
        <a:xfrm>
          <a:off x="9353550"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97" name="7 Decisión">
          <a:extLst>
            <a:ext uri="{FF2B5EF4-FFF2-40B4-BE49-F238E27FC236}">
              <a16:creationId xmlns="" xmlns:a16="http://schemas.microsoft.com/office/drawing/2014/main" id="{00000000-0008-0000-0400-0000AC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32</xdr:row>
      <xdr:rowOff>66675</xdr:rowOff>
    </xdr:from>
    <xdr:to>
      <xdr:col>12</xdr:col>
      <xdr:colOff>514350</xdr:colOff>
      <xdr:row>32</xdr:row>
      <xdr:rowOff>463550</xdr:rowOff>
    </xdr:to>
    <xdr:sp macro="" textlink="">
      <xdr:nvSpPr>
        <xdr:cNvPr id="198" name="7 Decisión">
          <a:extLst>
            <a:ext uri="{FF2B5EF4-FFF2-40B4-BE49-F238E27FC236}">
              <a16:creationId xmlns="" xmlns:a16="http://schemas.microsoft.com/office/drawing/2014/main" id="{00000000-0008-0000-0400-0000D2000000}"/>
            </a:ext>
          </a:extLst>
        </xdr:cNvPr>
        <xdr:cNvSpPr/>
      </xdr:nvSpPr>
      <xdr:spPr>
        <a:xfrm>
          <a:off x="9353550"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199" name="7 Decisión">
          <a:extLst>
            <a:ext uri="{FF2B5EF4-FFF2-40B4-BE49-F238E27FC236}">
              <a16:creationId xmlns="" xmlns:a16="http://schemas.microsoft.com/office/drawing/2014/main" id="{00000000-0008-0000-0400-0000AC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33</xdr:row>
      <xdr:rowOff>66675</xdr:rowOff>
    </xdr:from>
    <xdr:to>
      <xdr:col>12</xdr:col>
      <xdr:colOff>514350</xdr:colOff>
      <xdr:row>33</xdr:row>
      <xdr:rowOff>463550</xdr:rowOff>
    </xdr:to>
    <xdr:sp macro="" textlink="">
      <xdr:nvSpPr>
        <xdr:cNvPr id="200" name="7 Decisión">
          <a:extLst>
            <a:ext uri="{FF2B5EF4-FFF2-40B4-BE49-F238E27FC236}">
              <a16:creationId xmlns="" xmlns:a16="http://schemas.microsoft.com/office/drawing/2014/main" id="{00000000-0008-0000-0400-0000D2000000}"/>
            </a:ext>
          </a:extLst>
        </xdr:cNvPr>
        <xdr:cNvSpPr/>
      </xdr:nvSpPr>
      <xdr:spPr>
        <a:xfrm>
          <a:off x="9353550"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201" name="7 Decisión">
          <a:extLst>
            <a:ext uri="{FF2B5EF4-FFF2-40B4-BE49-F238E27FC236}">
              <a16:creationId xmlns="" xmlns:a16="http://schemas.microsoft.com/office/drawing/2014/main" id="{00000000-0008-0000-0400-0000AC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34</xdr:row>
      <xdr:rowOff>66675</xdr:rowOff>
    </xdr:from>
    <xdr:to>
      <xdr:col>12</xdr:col>
      <xdr:colOff>514350</xdr:colOff>
      <xdr:row>34</xdr:row>
      <xdr:rowOff>463550</xdr:rowOff>
    </xdr:to>
    <xdr:sp macro="" textlink="">
      <xdr:nvSpPr>
        <xdr:cNvPr id="202" name="7 Decisión">
          <a:extLst>
            <a:ext uri="{FF2B5EF4-FFF2-40B4-BE49-F238E27FC236}">
              <a16:creationId xmlns="" xmlns:a16="http://schemas.microsoft.com/office/drawing/2014/main" id="{00000000-0008-0000-0400-0000D2000000}"/>
            </a:ext>
          </a:extLst>
        </xdr:cNvPr>
        <xdr:cNvSpPr/>
      </xdr:nvSpPr>
      <xdr:spPr>
        <a:xfrm>
          <a:off x="9353550"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203" name="7 Decisión">
          <a:extLst>
            <a:ext uri="{FF2B5EF4-FFF2-40B4-BE49-F238E27FC236}">
              <a16:creationId xmlns="" xmlns:a16="http://schemas.microsoft.com/office/drawing/2014/main" id="{00000000-0008-0000-0400-0000AC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35</xdr:row>
      <xdr:rowOff>66675</xdr:rowOff>
    </xdr:from>
    <xdr:to>
      <xdr:col>12</xdr:col>
      <xdr:colOff>514350</xdr:colOff>
      <xdr:row>35</xdr:row>
      <xdr:rowOff>463550</xdr:rowOff>
    </xdr:to>
    <xdr:sp macro="" textlink="">
      <xdr:nvSpPr>
        <xdr:cNvPr id="204" name="7 Decisión">
          <a:extLst>
            <a:ext uri="{FF2B5EF4-FFF2-40B4-BE49-F238E27FC236}">
              <a16:creationId xmlns="" xmlns:a16="http://schemas.microsoft.com/office/drawing/2014/main" id="{00000000-0008-0000-0400-0000D2000000}"/>
            </a:ext>
          </a:extLst>
        </xdr:cNvPr>
        <xdr:cNvSpPr/>
      </xdr:nvSpPr>
      <xdr:spPr>
        <a:xfrm>
          <a:off x="9353550"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205" name="7 Decisión">
          <a:extLst>
            <a:ext uri="{FF2B5EF4-FFF2-40B4-BE49-F238E27FC236}">
              <a16:creationId xmlns="" xmlns:a16="http://schemas.microsoft.com/office/drawing/2014/main" id="{00000000-0008-0000-0400-0000AC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36</xdr:row>
      <xdr:rowOff>66675</xdr:rowOff>
    </xdr:from>
    <xdr:to>
      <xdr:col>12</xdr:col>
      <xdr:colOff>514350</xdr:colOff>
      <xdr:row>36</xdr:row>
      <xdr:rowOff>463550</xdr:rowOff>
    </xdr:to>
    <xdr:sp macro="" textlink="">
      <xdr:nvSpPr>
        <xdr:cNvPr id="206" name="7 Decisión">
          <a:extLst>
            <a:ext uri="{FF2B5EF4-FFF2-40B4-BE49-F238E27FC236}">
              <a16:creationId xmlns="" xmlns:a16="http://schemas.microsoft.com/office/drawing/2014/main" id="{00000000-0008-0000-0400-0000D2000000}"/>
            </a:ext>
          </a:extLst>
        </xdr:cNvPr>
        <xdr:cNvSpPr/>
      </xdr:nvSpPr>
      <xdr:spPr>
        <a:xfrm>
          <a:off x="9353550"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207" name="7 Decisión">
          <a:extLst>
            <a:ext uri="{FF2B5EF4-FFF2-40B4-BE49-F238E27FC236}">
              <a16:creationId xmlns="" xmlns:a16="http://schemas.microsoft.com/office/drawing/2014/main" id="{00000000-0008-0000-0400-0000AC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37</xdr:row>
      <xdr:rowOff>66675</xdr:rowOff>
    </xdr:from>
    <xdr:to>
      <xdr:col>12</xdr:col>
      <xdr:colOff>514350</xdr:colOff>
      <xdr:row>37</xdr:row>
      <xdr:rowOff>463550</xdr:rowOff>
    </xdr:to>
    <xdr:sp macro="" textlink="">
      <xdr:nvSpPr>
        <xdr:cNvPr id="208" name="7 Decisión">
          <a:extLst>
            <a:ext uri="{FF2B5EF4-FFF2-40B4-BE49-F238E27FC236}">
              <a16:creationId xmlns="" xmlns:a16="http://schemas.microsoft.com/office/drawing/2014/main" id="{00000000-0008-0000-0400-0000D2000000}"/>
            </a:ext>
          </a:extLst>
        </xdr:cNvPr>
        <xdr:cNvSpPr/>
      </xdr:nvSpPr>
      <xdr:spPr>
        <a:xfrm>
          <a:off x="9353550"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209" name="7 Decisión">
          <a:extLst>
            <a:ext uri="{FF2B5EF4-FFF2-40B4-BE49-F238E27FC236}">
              <a16:creationId xmlns="" xmlns:a16="http://schemas.microsoft.com/office/drawing/2014/main" id="{00000000-0008-0000-0400-0000AC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38</xdr:row>
      <xdr:rowOff>66675</xdr:rowOff>
    </xdr:from>
    <xdr:to>
      <xdr:col>12</xdr:col>
      <xdr:colOff>514350</xdr:colOff>
      <xdr:row>38</xdr:row>
      <xdr:rowOff>463550</xdr:rowOff>
    </xdr:to>
    <xdr:sp macro="" textlink="">
      <xdr:nvSpPr>
        <xdr:cNvPr id="210" name="7 Decisión">
          <a:extLst>
            <a:ext uri="{FF2B5EF4-FFF2-40B4-BE49-F238E27FC236}">
              <a16:creationId xmlns="" xmlns:a16="http://schemas.microsoft.com/office/drawing/2014/main" id="{00000000-0008-0000-0400-0000D2000000}"/>
            </a:ext>
          </a:extLst>
        </xdr:cNvPr>
        <xdr:cNvSpPr/>
      </xdr:nvSpPr>
      <xdr:spPr>
        <a:xfrm>
          <a:off x="9353550"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211" name="7 Decisión">
          <a:extLst>
            <a:ext uri="{FF2B5EF4-FFF2-40B4-BE49-F238E27FC236}">
              <a16:creationId xmlns="" xmlns:a16="http://schemas.microsoft.com/office/drawing/2014/main" id="{00000000-0008-0000-0400-0000AC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7</xdr:row>
      <xdr:rowOff>66675</xdr:rowOff>
    </xdr:from>
    <xdr:to>
      <xdr:col>17</xdr:col>
      <xdr:colOff>514350</xdr:colOff>
      <xdr:row>7</xdr:row>
      <xdr:rowOff>463550</xdr:rowOff>
    </xdr:to>
    <xdr:sp macro="" textlink="">
      <xdr:nvSpPr>
        <xdr:cNvPr id="212" name="7 Decisión">
          <a:extLst>
            <a:ext uri="{FF2B5EF4-FFF2-40B4-BE49-F238E27FC236}">
              <a16:creationId xmlns="" xmlns:a16="http://schemas.microsoft.com/office/drawing/2014/main" id="{00000000-0008-0000-0400-0000D2000000}"/>
            </a:ext>
          </a:extLst>
        </xdr:cNvPr>
        <xdr:cNvSpPr/>
      </xdr:nvSpPr>
      <xdr:spPr>
        <a:xfrm>
          <a:off x="13211175" y="1400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3" name="7 Decisión">
          <a:extLst>
            <a:ext uri="{FF2B5EF4-FFF2-40B4-BE49-F238E27FC236}">
              <a16:creationId xmlns="" xmlns:a16="http://schemas.microsoft.com/office/drawing/2014/main" id="{00000000-0008-0000-0400-0000BA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4" name="7 Decisión">
          <a:extLst>
            <a:ext uri="{FF2B5EF4-FFF2-40B4-BE49-F238E27FC236}">
              <a16:creationId xmlns="" xmlns:a16="http://schemas.microsoft.com/office/drawing/2014/main" id="{00000000-0008-0000-0400-0000AC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15</xdr:row>
      <xdr:rowOff>66675</xdr:rowOff>
    </xdr:from>
    <xdr:to>
      <xdr:col>17</xdr:col>
      <xdr:colOff>514350</xdr:colOff>
      <xdr:row>15</xdr:row>
      <xdr:rowOff>463550</xdr:rowOff>
    </xdr:to>
    <xdr:sp macro="" textlink="">
      <xdr:nvSpPr>
        <xdr:cNvPr id="215" name="7 Decisión">
          <a:extLst>
            <a:ext uri="{FF2B5EF4-FFF2-40B4-BE49-F238E27FC236}">
              <a16:creationId xmlns="" xmlns:a16="http://schemas.microsoft.com/office/drawing/2014/main" id="{00000000-0008-0000-0400-0000D2000000}"/>
            </a:ext>
          </a:extLst>
        </xdr:cNvPr>
        <xdr:cNvSpPr/>
      </xdr:nvSpPr>
      <xdr:spPr>
        <a:xfrm>
          <a:off x="13211175" y="1590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6" name="7 Decisión">
          <a:extLst>
            <a:ext uri="{FF2B5EF4-FFF2-40B4-BE49-F238E27FC236}">
              <a16:creationId xmlns="" xmlns:a16="http://schemas.microsoft.com/office/drawing/2014/main" id="{00000000-0008-0000-0400-0000BA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7" name="7 Decisión">
          <a:extLst>
            <a:ext uri="{FF2B5EF4-FFF2-40B4-BE49-F238E27FC236}">
              <a16:creationId xmlns="" xmlns:a16="http://schemas.microsoft.com/office/drawing/2014/main" id="{00000000-0008-0000-0400-0000AC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16</xdr:row>
      <xdr:rowOff>66675</xdr:rowOff>
    </xdr:from>
    <xdr:to>
      <xdr:col>17</xdr:col>
      <xdr:colOff>514350</xdr:colOff>
      <xdr:row>16</xdr:row>
      <xdr:rowOff>463550</xdr:rowOff>
    </xdr:to>
    <xdr:sp macro="" textlink="">
      <xdr:nvSpPr>
        <xdr:cNvPr id="218" name="7 Decisión">
          <a:extLst>
            <a:ext uri="{FF2B5EF4-FFF2-40B4-BE49-F238E27FC236}">
              <a16:creationId xmlns="" xmlns:a16="http://schemas.microsoft.com/office/drawing/2014/main" id="{00000000-0008-0000-0400-0000D2000000}"/>
            </a:ext>
          </a:extLst>
        </xdr:cNvPr>
        <xdr:cNvSpPr/>
      </xdr:nvSpPr>
      <xdr:spPr>
        <a:xfrm>
          <a:off x="13211175" y="1781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19" name="7 Decisión">
          <a:extLst>
            <a:ext uri="{FF2B5EF4-FFF2-40B4-BE49-F238E27FC236}">
              <a16:creationId xmlns="" xmlns:a16="http://schemas.microsoft.com/office/drawing/2014/main" id="{00000000-0008-0000-0400-0000BA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20" name="7 Decisión">
          <a:extLst>
            <a:ext uri="{FF2B5EF4-FFF2-40B4-BE49-F238E27FC236}">
              <a16:creationId xmlns="" xmlns:a16="http://schemas.microsoft.com/office/drawing/2014/main" id="{00000000-0008-0000-0400-0000AC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28</xdr:row>
      <xdr:rowOff>66675</xdr:rowOff>
    </xdr:from>
    <xdr:to>
      <xdr:col>17</xdr:col>
      <xdr:colOff>514350</xdr:colOff>
      <xdr:row>28</xdr:row>
      <xdr:rowOff>463550</xdr:rowOff>
    </xdr:to>
    <xdr:sp macro="" textlink="">
      <xdr:nvSpPr>
        <xdr:cNvPr id="221" name="7 Decisión">
          <a:extLst>
            <a:ext uri="{FF2B5EF4-FFF2-40B4-BE49-F238E27FC236}">
              <a16:creationId xmlns="" xmlns:a16="http://schemas.microsoft.com/office/drawing/2014/main" id="{00000000-0008-0000-0400-0000D2000000}"/>
            </a:ext>
          </a:extLst>
        </xdr:cNvPr>
        <xdr:cNvSpPr/>
      </xdr:nvSpPr>
      <xdr:spPr>
        <a:xfrm>
          <a:off x="13211175" y="1971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2" name="7 Decisión">
          <a:extLst>
            <a:ext uri="{FF2B5EF4-FFF2-40B4-BE49-F238E27FC236}">
              <a16:creationId xmlns="" xmlns:a16="http://schemas.microsoft.com/office/drawing/2014/main" id="{00000000-0008-0000-0400-0000BA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3" name="7 Decisión">
          <a:extLst>
            <a:ext uri="{FF2B5EF4-FFF2-40B4-BE49-F238E27FC236}">
              <a16:creationId xmlns="" xmlns:a16="http://schemas.microsoft.com/office/drawing/2014/main" id="{00000000-0008-0000-0400-0000AC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29</xdr:row>
      <xdr:rowOff>66675</xdr:rowOff>
    </xdr:from>
    <xdr:to>
      <xdr:col>17</xdr:col>
      <xdr:colOff>514350</xdr:colOff>
      <xdr:row>29</xdr:row>
      <xdr:rowOff>463550</xdr:rowOff>
    </xdr:to>
    <xdr:sp macro="" textlink="">
      <xdr:nvSpPr>
        <xdr:cNvPr id="224" name="7 Decisión">
          <a:extLst>
            <a:ext uri="{FF2B5EF4-FFF2-40B4-BE49-F238E27FC236}">
              <a16:creationId xmlns="" xmlns:a16="http://schemas.microsoft.com/office/drawing/2014/main" id="{00000000-0008-0000-0400-0000D2000000}"/>
            </a:ext>
          </a:extLst>
        </xdr:cNvPr>
        <xdr:cNvSpPr/>
      </xdr:nvSpPr>
      <xdr:spPr>
        <a:xfrm>
          <a:off x="13211175" y="2162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5" name="7 Decisión">
          <a:extLst>
            <a:ext uri="{FF2B5EF4-FFF2-40B4-BE49-F238E27FC236}">
              <a16:creationId xmlns="" xmlns:a16="http://schemas.microsoft.com/office/drawing/2014/main" id="{00000000-0008-0000-0400-0000BA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6" name="7 Decisión">
          <a:extLst>
            <a:ext uri="{FF2B5EF4-FFF2-40B4-BE49-F238E27FC236}">
              <a16:creationId xmlns="" xmlns:a16="http://schemas.microsoft.com/office/drawing/2014/main" id="{00000000-0008-0000-0400-0000AC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30</xdr:row>
      <xdr:rowOff>66675</xdr:rowOff>
    </xdr:from>
    <xdr:to>
      <xdr:col>17</xdr:col>
      <xdr:colOff>514350</xdr:colOff>
      <xdr:row>30</xdr:row>
      <xdr:rowOff>463550</xdr:rowOff>
    </xdr:to>
    <xdr:sp macro="" textlink="">
      <xdr:nvSpPr>
        <xdr:cNvPr id="227" name="7 Decisión">
          <a:extLst>
            <a:ext uri="{FF2B5EF4-FFF2-40B4-BE49-F238E27FC236}">
              <a16:creationId xmlns="" xmlns:a16="http://schemas.microsoft.com/office/drawing/2014/main" id="{00000000-0008-0000-0400-0000D2000000}"/>
            </a:ext>
          </a:extLst>
        </xdr:cNvPr>
        <xdr:cNvSpPr/>
      </xdr:nvSpPr>
      <xdr:spPr>
        <a:xfrm>
          <a:off x="13211175" y="2352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28" name="7 Decisión">
          <a:extLst>
            <a:ext uri="{FF2B5EF4-FFF2-40B4-BE49-F238E27FC236}">
              <a16:creationId xmlns="" xmlns:a16="http://schemas.microsoft.com/office/drawing/2014/main" id="{00000000-0008-0000-0400-0000BA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29" name="7 Decisión">
          <a:extLst>
            <a:ext uri="{FF2B5EF4-FFF2-40B4-BE49-F238E27FC236}">
              <a16:creationId xmlns="" xmlns:a16="http://schemas.microsoft.com/office/drawing/2014/main" id="{00000000-0008-0000-0400-0000AC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31</xdr:row>
      <xdr:rowOff>66675</xdr:rowOff>
    </xdr:from>
    <xdr:to>
      <xdr:col>17</xdr:col>
      <xdr:colOff>514350</xdr:colOff>
      <xdr:row>31</xdr:row>
      <xdr:rowOff>463550</xdr:rowOff>
    </xdr:to>
    <xdr:sp macro="" textlink="">
      <xdr:nvSpPr>
        <xdr:cNvPr id="230" name="7 Decisión">
          <a:extLst>
            <a:ext uri="{FF2B5EF4-FFF2-40B4-BE49-F238E27FC236}">
              <a16:creationId xmlns="" xmlns:a16="http://schemas.microsoft.com/office/drawing/2014/main" id="{00000000-0008-0000-0400-0000D2000000}"/>
            </a:ext>
          </a:extLst>
        </xdr:cNvPr>
        <xdr:cNvSpPr/>
      </xdr:nvSpPr>
      <xdr:spPr>
        <a:xfrm>
          <a:off x="13211175" y="2543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1" name="7 Decisión">
          <a:extLst>
            <a:ext uri="{FF2B5EF4-FFF2-40B4-BE49-F238E27FC236}">
              <a16:creationId xmlns="" xmlns:a16="http://schemas.microsoft.com/office/drawing/2014/main" id="{00000000-0008-0000-0400-0000BA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2" name="7 Decisión">
          <a:extLst>
            <a:ext uri="{FF2B5EF4-FFF2-40B4-BE49-F238E27FC236}">
              <a16:creationId xmlns="" xmlns:a16="http://schemas.microsoft.com/office/drawing/2014/main" id="{00000000-0008-0000-0400-0000AC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32</xdr:row>
      <xdr:rowOff>66675</xdr:rowOff>
    </xdr:from>
    <xdr:to>
      <xdr:col>17</xdr:col>
      <xdr:colOff>514350</xdr:colOff>
      <xdr:row>32</xdr:row>
      <xdr:rowOff>463550</xdr:rowOff>
    </xdr:to>
    <xdr:sp macro="" textlink="">
      <xdr:nvSpPr>
        <xdr:cNvPr id="233" name="7 Decisión">
          <a:extLst>
            <a:ext uri="{FF2B5EF4-FFF2-40B4-BE49-F238E27FC236}">
              <a16:creationId xmlns="" xmlns:a16="http://schemas.microsoft.com/office/drawing/2014/main" id="{00000000-0008-0000-0400-0000D2000000}"/>
            </a:ext>
          </a:extLst>
        </xdr:cNvPr>
        <xdr:cNvSpPr/>
      </xdr:nvSpPr>
      <xdr:spPr>
        <a:xfrm>
          <a:off x="13211175" y="2733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4" name="7 Decisión">
          <a:extLst>
            <a:ext uri="{FF2B5EF4-FFF2-40B4-BE49-F238E27FC236}">
              <a16:creationId xmlns="" xmlns:a16="http://schemas.microsoft.com/office/drawing/2014/main" id="{00000000-0008-0000-0400-0000BA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5" name="7 Decisión">
          <a:extLst>
            <a:ext uri="{FF2B5EF4-FFF2-40B4-BE49-F238E27FC236}">
              <a16:creationId xmlns="" xmlns:a16="http://schemas.microsoft.com/office/drawing/2014/main" id="{00000000-0008-0000-0400-0000AC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33</xdr:row>
      <xdr:rowOff>66675</xdr:rowOff>
    </xdr:from>
    <xdr:to>
      <xdr:col>17</xdr:col>
      <xdr:colOff>514350</xdr:colOff>
      <xdr:row>33</xdr:row>
      <xdr:rowOff>463550</xdr:rowOff>
    </xdr:to>
    <xdr:sp macro="" textlink="">
      <xdr:nvSpPr>
        <xdr:cNvPr id="236" name="7 Decisión">
          <a:extLst>
            <a:ext uri="{FF2B5EF4-FFF2-40B4-BE49-F238E27FC236}">
              <a16:creationId xmlns="" xmlns:a16="http://schemas.microsoft.com/office/drawing/2014/main" id="{00000000-0008-0000-0400-0000D2000000}"/>
            </a:ext>
          </a:extLst>
        </xdr:cNvPr>
        <xdr:cNvSpPr/>
      </xdr:nvSpPr>
      <xdr:spPr>
        <a:xfrm>
          <a:off x="13211175" y="2924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7" name="7 Decisión">
          <a:extLst>
            <a:ext uri="{FF2B5EF4-FFF2-40B4-BE49-F238E27FC236}">
              <a16:creationId xmlns="" xmlns:a16="http://schemas.microsoft.com/office/drawing/2014/main" id="{00000000-0008-0000-0400-0000BA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8" name="7 Decisión">
          <a:extLst>
            <a:ext uri="{FF2B5EF4-FFF2-40B4-BE49-F238E27FC236}">
              <a16:creationId xmlns="" xmlns:a16="http://schemas.microsoft.com/office/drawing/2014/main" id="{00000000-0008-0000-0400-0000AC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34</xdr:row>
      <xdr:rowOff>66675</xdr:rowOff>
    </xdr:from>
    <xdr:to>
      <xdr:col>17</xdr:col>
      <xdr:colOff>514350</xdr:colOff>
      <xdr:row>34</xdr:row>
      <xdr:rowOff>463550</xdr:rowOff>
    </xdr:to>
    <xdr:sp macro="" textlink="">
      <xdr:nvSpPr>
        <xdr:cNvPr id="239" name="7 Decisión">
          <a:extLst>
            <a:ext uri="{FF2B5EF4-FFF2-40B4-BE49-F238E27FC236}">
              <a16:creationId xmlns="" xmlns:a16="http://schemas.microsoft.com/office/drawing/2014/main" id="{00000000-0008-0000-0400-0000D2000000}"/>
            </a:ext>
          </a:extLst>
        </xdr:cNvPr>
        <xdr:cNvSpPr/>
      </xdr:nvSpPr>
      <xdr:spPr>
        <a:xfrm>
          <a:off x="13211175" y="3114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0" name="7 Decisión">
          <a:extLst>
            <a:ext uri="{FF2B5EF4-FFF2-40B4-BE49-F238E27FC236}">
              <a16:creationId xmlns="" xmlns:a16="http://schemas.microsoft.com/office/drawing/2014/main" id="{00000000-0008-0000-0400-0000BA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1" name="7 Decisión">
          <a:extLst>
            <a:ext uri="{FF2B5EF4-FFF2-40B4-BE49-F238E27FC236}">
              <a16:creationId xmlns="" xmlns:a16="http://schemas.microsoft.com/office/drawing/2014/main" id="{00000000-0008-0000-0400-0000AC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35</xdr:row>
      <xdr:rowOff>66675</xdr:rowOff>
    </xdr:from>
    <xdr:to>
      <xdr:col>17</xdr:col>
      <xdr:colOff>514350</xdr:colOff>
      <xdr:row>35</xdr:row>
      <xdr:rowOff>463550</xdr:rowOff>
    </xdr:to>
    <xdr:sp macro="" textlink="">
      <xdr:nvSpPr>
        <xdr:cNvPr id="242" name="7 Decisión">
          <a:extLst>
            <a:ext uri="{FF2B5EF4-FFF2-40B4-BE49-F238E27FC236}">
              <a16:creationId xmlns="" xmlns:a16="http://schemas.microsoft.com/office/drawing/2014/main" id="{00000000-0008-0000-0400-0000D2000000}"/>
            </a:ext>
          </a:extLst>
        </xdr:cNvPr>
        <xdr:cNvSpPr/>
      </xdr:nvSpPr>
      <xdr:spPr>
        <a:xfrm>
          <a:off x="13211175" y="3305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3" name="7 Decisión">
          <a:extLst>
            <a:ext uri="{FF2B5EF4-FFF2-40B4-BE49-F238E27FC236}">
              <a16:creationId xmlns="" xmlns:a16="http://schemas.microsoft.com/office/drawing/2014/main" id="{00000000-0008-0000-0400-0000BA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4" name="7 Decisión">
          <a:extLst>
            <a:ext uri="{FF2B5EF4-FFF2-40B4-BE49-F238E27FC236}">
              <a16:creationId xmlns="" xmlns:a16="http://schemas.microsoft.com/office/drawing/2014/main" id="{00000000-0008-0000-0400-0000AC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36</xdr:row>
      <xdr:rowOff>66675</xdr:rowOff>
    </xdr:from>
    <xdr:to>
      <xdr:col>17</xdr:col>
      <xdr:colOff>514350</xdr:colOff>
      <xdr:row>36</xdr:row>
      <xdr:rowOff>463550</xdr:rowOff>
    </xdr:to>
    <xdr:sp macro="" textlink="">
      <xdr:nvSpPr>
        <xdr:cNvPr id="245" name="7 Decisión">
          <a:extLst>
            <a:ext uri="{FF2B5EF4-FFF2-40B4-BE49-F238E27FC236}">
              <a16:creationId xmlns="" xmlns:a16="http://schemas.microsoft.com/office/drawing/2014/main" id="{00000000-0008-0000-0400-0000D2000000}"/>
            </a:ext>
          </a:extLst>
        </xdr:cNvPr>
        <xdr:cNvSpPr/>
      </xdr:nvSpPr>
      <xdr:spPr>
        <a:xfrm>
          <a:off x="13211175" y="3495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6" name="7 Decisión">
          <a:extLst>
            <a:ext uri="{FF2B5EF4-FFF2-40B4-BE49-F238E27FC236}">
              <a16:creationId xmlns="" xmlns:a16="http://schemas.microsoft.com/office/drawing/2014/main" id="{00000000-0008-0000-0400-0000BA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7" name="7 Decisión">
          <a:extLst>
            <a:ext uri="{FF2B5EF4-FFF2-40B4-BE49-F238E27FC236}">
              <a16:creationId xmlns="" xmlns:a16="http://schemas.microsoft.com/office/drawing/2014/main" id="{00000000-0008-0000-0400-0000AC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37</xdr:row>
      <xdr:rowOff>66675</xdr:rowOff>
    </xdr:from>
    <xdr:to>
      <xdr:col>17</xdr:col>
      <xdr:colOff>514350</xdr:colOff>
      <xdr:row>37</xdr:row>
      <xdr:rowOff>463550</xdr:rowOff>
    </xdr:to>
    <xdr:sp macro="" textlink="">
      <xdr:nvSpPr>
        <xdr:cNvPr id="248" name="7 Decisión">
          <a:extLst>
            <a:ext uri="{FF2B5EF4-FFF2-40B4-BE49-F238E27FC236}">
              <a16:creationId xmlns="" xmlns:a16="http://schemas.microsoft.com/office/drawing/2014/main" id="{00000000-0008-0000-0400-0000D2000000}"/>
            </a:ext>
          </a:extLst>
        </xdr:cNvPr>
        <xdr:cNvSpPr/>
      </xdr:nvSpPr>
      <xdr:spPr>
        <a:xfrm>
          <a:off x="13211175" y="36861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49" name="7 Decisión">
          <a:extLst>
            <a:ext uri="{FF2B5EF4-FFF2-40B4-BE49-F238E27FC236}">
              <a16:creationId xmlns="" xmlns:a16="http://schemas.microsoft.com/office/drawing/2014/main" id="{00000000-0008-0000-0400-0000BA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50" name="7 Decisión">
          <a:extLst>
            <a:ext uri="{FF2B5EF4-FFF2-40B4-BE49-F238E27FC236}">
              <a16:creationId xmlns="" xmlns:a16="http://schemas.microsoft.com/office/drawing/2014/main" id="{00000000-0008-0000-0400-0000AC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38</xdr:row>
      <xdr:rowOff>66675</xdr:rowOff>
    </xdr:from>
    <xdr:to>
      <xdr:col>17</xdr:col>
      <xdr:colOff>514350</xdr:colOff>
      <xdr:row>38</xdr:row>
      <xdr:rowOff>463550</xdr:rowOff>
    </xdr:to>
    <xdr:sp macro="" textlink="">
      <xdr:nvSpPr>
        <xdr:cNvPr id="251" name="7 Decisión">
          <a:extLst>
            <a:ext uri="{FF2B5EF4-FFF2-40B4-BE49-F238E27FC236}">
              <a16:creationId xmlns="" xmlns:a16="http://schemas.microsoft.com/office/drawing/2014/main" id="{00000000-0008-0000-0400-0000D2000000}"/>
            </a:ext>
          </a:extLst>
        </xdr:cNvPr>
        <xdr:cNvSpPr/>
      </xdr:nvSpPr>
      <xdr:spPr>
        <a:xfrm>
          <a:off x="13211175" y="3876675"/>
          <a:ext cx="419100" cy="120650"/>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17</xdr:row>
      <xdr:rowOff>39458</xdr:rowOff>
    </xdr:from>
    <xdr:to>
      <xdr:col>18</xdr:col>
      <xdr:colOff>683080</xdr:colOff>
      <xdr:row>17</xdr:row>
      <xdr:rowOff>489717</xdr:rowOff>
    </xdr:to>
    <xdr:grpSp>
      <xdr:nvGrpSpPr>
        <xdr:cNvPr id="252" name="Grupo 105">
          <a:extLst>
            <a:ext uri="{FF2B5EF4-FFF2-40B4-BE49-F238E27FC236}">
              <a16:creationId xmlns="" xmlns:a16="http://schemas.microsoft.com/office/drawing/2014/main" id="{00000000-0008-0000-0400-00006A000000}"/>
            </a:ext>
          </a:extLst>
        </xdr:cNvPr>
        <xdr:cNvGrpSpPr/>
      </xdr:nvGrpSpPr>
      <xdr:grpSpPr>
        <a:xfrm>
          <a:off x="11707587" y="8592908"/>
          <a:ext cx="557893" cy="450259"/>
          <a:chOff x="7826041" y="2140612"/>
          <a:chExt cx="663745" cy="551955"/>
        </a:xfrm>
        <a:noFill/>
      </xdr:grpSpPr>
      <xdr:sp macro="" textlink="">
        <xdr:nvSpPr>
          <xdr:cNvPr id="253"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4"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5"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56"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17</xdr:row>
      <xdr:rowOff>66675</xdr:rowOff>
    </xdr:from>
    <xdr:to>
      <xdr:col>7</xdr:col>
      <xdr:colOff>514350</xdr:colOff>
      <xdr:row>17</xdr:row>
      <xdr:rowOff>463550</xdr:rowOff>
    </xdr:to>
    <xdr:sp macro="" textlink="">
      <xdr:nvSpPr>
        <xdr:cNvPr id="257"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58"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59"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0"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1"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2"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17</xdr:row>
      <xdr:rowOff>66675</xdr:rowOff>
    </xdr:from>
    <xdr:to>
      <xdr:col>2</xdr:col>
      <xdr:colOff>514350</xdr:colOff>
      <xdr:row>17</xdr:row>
      <xdr:rowOff>463550</xdr:rowOff>
    </xdr:to>
    <xdr:sp macro="" textlink="">
      <xdr:nvSpPr>
        <xdr:cNvPr id="263"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17</xdr:row>
      <xdr:rowOff>66675</xdr:rowOff>
    </xdr:from>
    <xdr:to>
      <xdr:col>7</xdr:col>
      <xdr:colOff>514350</xdr:colOff>
      <xdr:row>17</xdr:row>
      <xdr:rowOff>463550</xdr:rowOff>
    </xdr:to>
    <xdr:sp macro="" textlink="">
      <xdr:nvSpPr>
        <xdr:cNvPr id="264"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65"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17</xdr:row>
      <xdr:rowOff>66675</xdr:rowOff>
    </xdr:from>
    <xdr:to>
      <xdr:col>12</xdr:col>
      <xdr:colOff>514350</xdr:colOff>
      <xdr:row>17</xdr:row>
      <xdr:rowOff>463550</xdr:rowOff>
    </xdr:to>
    <xdr:sp macro="" textlink="">
      <xdr:nvSpPr>
        <xdr:cNvPr id="266"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7"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8"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17</xdr:row>
      <xdr:rowOff>66675</xdr:rowOff>
    </xdr:from>
    <xdr:to>
      <xdr:col>17</xdr:col>
      <xdr:colOff>514350</xdr:colOff>
      <xdr:row>17</xdr:row>
      <xdr:rowOff>463550</xdr:rowOff>
    </xdr:to>
    <xdr:sp macro="" textlink="">
      <xdr:nvSpPr>
        <xdr:cNvPr id="269"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18</xdr:row>
      <xdr:rowOff>39458</xdr:rowOff>
    </xdr:from>
    <xdr:to>
      <xdr:col>18</xdr:col>
      <xdr:colOff>683080</xdr:colOff>
      <xdr:row>18</xdr:row>
      <xdr:rowOff>489717</xdr:rowOff>
    </xdr:to>
    <xdr:grpSp>
      <xdr:nvGrpSpPr>
        <xdr:cNvPr id="270" name="Grupo 105">
          <a:extLst>
            <a:ext uri="{FF2B5EF4-FFF2-40B4-BE49-F238E27FC236}">
              <a16:creationId xmlns="" xmlns:a16="http://schemas.microsoft.com/office/drawing/2014/main" id="{00000000-0008-0000-0400-00006A000000}"/>
            </a:ext>
          </a:extLst>
        </xdr:cNvPr>
        <xdr:cNvGrpSpPr/>
      </xdr:nvGrpSpPr>
      <xdr:grpSpPr>
        <a:xfrm>
          <a:off x="11707587" y="9107258"/>
          <a:ext cx="557893" cy="450259"/>
          <a:chOff x="7826041" y="2140612"/>
          <a:chExt cx="663745" cy="551955"/>
        </a:xfrm>
        <a:noFill/>
      </xdr:grpSpPr>
      <xdr:sp macro="" textlink="">
        <xdr:nvSpPr>
          <xdr:cNvPr id="271"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2"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3"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74"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18</xdr:row>
      <xdr:rowOff>66675</xdr:rowOff>
    </xdr:from>
    <xdr:to>
      <xdr:col>7</xdr:col>
      <xdr:colOff>514350</xdr:colOff>
      <xdr:row>18</xdr:row>
      <xdr:rowOff>463550</xdr:rowOff>
    </xdr:to>
    <xdr:sp macro="" textlink="">
      <xdr:nvSpPr>
        <xdr:cNvPr id="275"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76"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77"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78"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79"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80"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18</xdr:row>
      <xdr:rowOff>66675</xdr:rowOff>
    </xdr:from>
    <xdr:to>
      <xdr:col>2</xdr:col>
      <xdr:colOff>514350</xdr:colOff>
      <xdr:row>18</xdr:row>
      <xdr:rowOff>463550</xdr:rowOff>
    </xdr:to>
    <xdr:sp macro="" textlink="">
      <xdr:nvSpPr>
        <xdr:cNvPr id="281"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18</xdr:row>
      <xdr:rowOff>66675</xdr:rowOff>
    </xdr:from>
    <xdr:to>
      <xdr:col>7</xdr:col>
      <xdr:colOff>514350</xdr:colOff>
      <xdr:row>18</xdr:row>
      <xdr:rowOff>463550</xdr:rowOff>
    </xdr:to>
    <xdr:sp macro="" textlink="">
      <xdr:nvSpPr>
        <xdr:cNvPr id="282"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83"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18</xdr:row>
      <xdr:rowOff>66675</xdr:rowOff>
    </xdr:from>
    <xdr:to>
      <xdr:col>12</xdr:col>
      <xdr:colOff>514350</xdr:colOff>
      <xdr:row>18</xdr:row>
      <xdr:rowOff>463550</xdr:rowOff>
    </xdr:to>
    <xdr:sp macro="" textlink="">
      <xdr:nvSpPr>
        <xdr:cNvPr id="284"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5"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6"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18</xdr:row>
      <xdr:rowOff>66675</xdr:rowOff>
    </xdr:from>
    <xdr:to>
      <xdr:col>17</xdr:col>
      <xdr:colOff>514350</xdr:colOff>
      <xdr:row>18</xdr:row>
      <xdr:rowOff>463550</xdr:rowOff>
    </xdr:to>
    <xdr:sp macro="" textlink="">
      <xdr:nvSpPr>
        <xdr:cNvPr id="287"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19</xdr:row>
      <xdr:rowOff>39458</xdr:rowOff>
    </xdr:from>
    <xdr:to>
      <xdr:col>18</xdr:col>
      <xdr:colOff>683080</xdr:colOff>
      <xdr:row>19</xdr:row>
      <xdr:rowOff>489717</xdr:rowOff>
    </xdr:to>
    <xdr:grpSp>
      <xdr:nvGrpSpPr>
        <xdr:cNvPr id="288" name="Grupo 105">
          <a:extLst>
            <a:ext uri="{FF2B5EF4-FFF2-40B4-BE49-F238E27FC236}">
              <a16:creationId xmlns="" xmlns:a16="http://schemas.microsoft.com/office/drawing/2014/main" id="{00000000-0008-0000-0400-00006A000000}"/>
            </a:ext>
          </a:extLst>
        </xdr:cNvPr>
        <xdr:cNvGrpSpPr/>
      </xdr:nvGrpSpPr>
      <xdr:grpSpPr>
        <a:xfrm>
          <a:off x="11707587" y="9621608"/>
          <a:ext cx="557893" cy="450259"/>
          <a:chOff x="7826041" y="2140612"/>
          <a:chExt cx="663745" cy="551955"/>
        </a:xfrm>
        <a:noFill/>
      </xdr:grpSpPr>
      <xdr:sp macro="" textlink="">
        <xdr:nvSpPr>
          <xdr:cNvPr id="289"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0"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1"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292"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19</xdr:row>
      <xdr:rowOff>66675</xdr:rowOff>
    </xdr:from>
    <xdr:to>
      <xdr:col>7</xdr:col>
      <xdr:colOff>514350</xdr:colOff>
      <xdr:row>19</xdr:row>
      <xdr:rowOff>463550</xdr:rowOff>
    </xdr:to>
    <xdr:sp macro="" textlink="">
      <xdr:nvSpPr>
        <xdr:cNvPr id="293"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4"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295"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296"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7"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8"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19</xdr:row>
      <xdr:rowOff>66675</xdr:rowOff>
    </xdr:from>
    <xdr:to>
      <xdr:col>2</xdr:col>
      <xdr:colOff>514350</xdr:colOff>
      <xdr:row>19</xdr:row>
      <xdr:rowOff>463550</xdr:rowOff>
    </xdr:to>
    <xdr:sp macro="" textlink="">
      <xdr:nvSpPr>
        <xdr:cNvPr id="299"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19</xdr:row>
      <xdr:rowOff>66675</xdr:rowOff>
    </xdr:from>
    <xdr:to>
      <xdr:col>7</xdr:col>
      <xdr:colOff>514350</xdr:colOff>
      <xdr:row>19</xdr:row>
      <xdr:rowOff>463550</xdr:rowOff>
    </xdr:to>
    <xdr:sp macro="" textlink="">
      <xdr:nvSpPr>
        <xdr:cNvPr id="300"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301"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19</xdr:row>
      <xdr:rowOff>66675</xdr:rowOff>
    </xdr:from>
    <xdr:to>
      <xdr:col>12</xdr:col>
      <xdr:colOff>514350</xdr:colOff>
      <xdr:row>19</xdr:row>
      <xdr:rowOff>463550</xdr:rowOff>
    </xdr:to>
    <xdr:sp macro="" textlink="">
      <xdr:nvSpPr>
        <xdr:cNvPr id="302"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3"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4"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19</xdr:row>
      <xdr:rowOff>66675</xdr:rowOff>
    </xdr:from>
    <xdr:to>
      <xdr:col>17</xdr:col>
      <xdr:colOff>514350</xdr:colOff>
      <xdr:row>19</xdr:row>
      <xdr:rowOff>463550</xdr:rowOff>
    </xdr:to>
    <xdr:sp macro="" textlink="">
      <xdr:nvSpPr>
        <xdr:cNvPr id="305"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20</xdr:row>
      <xdr:rowOff>39458</xdr:rowOff>
    </xdr:from>
    <xdr:to>
      <xdr:col>18</xdr:col>
      <xdr:colOff>683080</xdr:colOff>
      <xdr:row>20</xdr:row>
      <xdr:rowOff>489717</xdr:rowOff>
    </xdr:to>
    <xdr:grpSp>
      <xdr:nvGrpSpPr>
        <xdr:cNvPr id="306" name="Grupo 105">
          <a:extLst>
            <a:ext uri="{FF2B5EF4-FFF2-40B4-BE49-F238E27FC236}">
              <a16:creationId xmlns="" xmlns:a16="http://schemas.microsoft.com/office/drawing/2014/main" id="{00000000-0008-0000-0400-00006A000000}"/>
            </a:ext>
          </a:extLst>
        </xdr:cNvPr>
        <xdr:cNvGrpSpPr/>
      </xdr:nvGrpSpPr>
      <xdr:grpSpPr>
        <a:xfrm>
          <a:off x="11707587" y="10135958"/>
          <a:ext cx="557893" cy="450259"/>
          <a:chOff x="7826041" y="2140612"/>
          <a:chExt cx="663745" cy="551955"/>
        </a:xfrm>
        <a:noFill/>
      </xdr:grpSpPr>
      <xdr:sp macro="" textlink="">
        <xdr:nvSpPr>
          <xdr:cNvPr id="307"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8"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09"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10"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20</xdr:row>
      <xdr:rowOff>66675</xdr:rowOff>
    </xdr:from>
    <xdr:to>
      <xdr:col>7</xdr:col>
      <xdr:colOff>514350</xdr:colOff>
      <xdr:row>20</xdr:row>
      <xdr:rowOff>463550</xdr:rowOff>
    </xdr:to>
    <xdr:sp macro="" textlink="">
      <xdr:nvSpPr>
        <xdr:cNvPr id="311"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2"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13"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14"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5"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6"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20</xdr:row>
      <xdr:rowOff>66675</xdr:rowOff>
    </xdr:from>
    <xdr:to>
      <xdr:col>2</xdr:col>
      <xdr:colOff>514350</xdr:colOff>
      <xdr:row>20</xdr:row>
      <xdr:rowOff>463550</xdr:rowOff>
    </xdr:to>
    <xdr:sp macro="" textlink="">
      <xdr:nvSpPr>
        <xdr:cNvPr id="317"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20</xdr:row>
      <xdr:rowOff>66675</xdr:rowOff>
    </xdr:from>
    <xdr:to>
      <xdr:col>7</xdr:col>
      <xdr:colOff>514350</xdr:colOff>
      <xdr:row>20</xdr:row>
      <xdr:rowOff>463550</xdr:rowOff>
    </xdr:to>
    <xdr:sp macro="" textlink="">
      <xdr:nvSpPr>
        <xdr:cNvPr id="318"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19"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20</xdr:row>
      <xdr:rowOff>66675</xdr:rowOff>
    </xdr:from>
    <xdr:to>
      <xdr:col>12</xdr:col>
      <xdr:colOff>514350</xdr:colOff>
      <xdr:row>20</xdr:row>
      <xdr:rowOff>463550</xdr:rowOff>
    </xdr:to>
    <xdr:sp macro="" textlink="">
      <xdr:nvSpPr>
        <xdr:cNvPr id="320"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1"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2"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20</xdr:row>
      <xdr:rowOff>66675</xdr:rowOff>
    </xdr:from>
    <xdr:to>
      <xdr:col>17</xdr:col>
      <xdr:colOff>514350</xdr:colOff>
      <xdr:row>20</xdr:row>
      <xdr:rowOff>463550</xdr:rowOff>
    </xdr:to>
    <xdr:sp macro="" textlink="">
      <xdr:nvSpPr>
        <xdr:cNvPr id="323"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21</xdr:row>
      <xdr:rowOff>39458</xdr:rowOff>
    </xdr:from>
    <xdr:to>
      <xdr:col>18</xdr:col>
      <xdr:colOff>683080</xdr:colOff>
      <xdr:row>21</xdr:row>
      <xdr:rowOff>489717</xdr:rowOff>
    </xdr:to>
    <xdr:grpSp>
      <xdr:nvGrpSpPr>
        <xdr:cNvPr id="324" name="Grupo 105">
          <a:extLst>
            <a:ext uri="{FF2B5EF4-FFF2-40B4-BE49-F238E27FC236}">
              <a16:creationId xmlns="" xmlns:a16="http://schemas.microsoft.com/office/drawing/2014/main" id="{00000000-0008-0000-0400-00006A000000}"/>
            </a:ext>
          </a:extLst>
        </xdr:cNvPr>
        <xdr:cNvGrpSpPr/>
      </xdr:nvGrpSpPr>
      <xdr:grpSpPr>
        <a:xfrm>
          <a:off x="11707587" y="10650308"/>
          <a:ext cx="557893" cy="450259"/>
          <a:chOff x="7826041" y="2140612"/>
          <a:chExt cx="663745" cy="551955"/>
        </a:xfrm>
        <a:noFill/>
      </xdr:grpSpPr>
      <xdr:sp macro="" textlink="">
        <xdr:nvSpPr>
          <xdr:cNvPr id="325"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6"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7"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28"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21</xdr:row>
      <xdr:rowOff>66675</xdr:rowOff>
    </xdr:from>
    <xdr:to>
      <xdr:col>7</xdr:col>
      <xdr:colOff>514350</xdr:colOff>
      <xdr:row>21</xdr:row>
      <xdr:rowOff>463550</xdr:rowOff>
    </xdr:to>
    <xdr:sp macro="" textlink="">
      <xdr:nvSpPr>
        <xdr:cNvPr id="329"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0"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1"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32"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3"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4"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21</xdr:row>
      <xdr:rowOff>66675</xdr:rowOff>
    </xdr:from>
    <xdr:to>
      <xdr:col>2</xdr:col>
      <xdr:colOff>514350</xdr:colOff>
      <xdr:row>21</xdr:row>
      <xdr:rowOff>463550</xdr:rowOff>
    </xdr:to>
    <xdr:sp macro="" textlink="">
      <xdr:nvSpPr>
        <xdr:cNvPr id="335"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21</xdr:row>
      <xdr:rowOff>66675</xdr:rowOff>
    </xdr:from>
    <xdr:to>
      <xdr:col>7</xdr:col>
      <xdr:colOff>514350</xdr:colOff>
      <xdr:row>21</xdr:row>
      <xdr:rowOff>463550</xdr:rowOff>
    </xdr:to>
    <xdr:sp macro="" textlink="">
      <xdr:nvSpPr>
        <xdr:cNvPr id="336"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7"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21</xdr:row>
      <xdr:rowOff>66675</xdr:rowOff>
    </xdr:from>
    <xdr:to>
      <xdr:col>12</xdr:col>
      <xdr:colOff>514350</xdr:colOff>
      <xdr:row>21</xdr:row>
      <xdr:rowOff>463550</xdr:rowOff>
    </xdr:to>
    <xdr:sp macro="" textlink="">
      <xdr:nvSpPr>
        <xdr:cNvPr id="338"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39"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40"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21</xdr:row>
      <xdr:rowOff>66675</xdr:rowOff>
    </xdr:from>
    <xdr:to>
      <xdr:col>17</xdr:col>
      <xdr:colOff>514350</xdr:colOff>
      <xdr:row>21</xdr:row>
      <xdr:rowOff>463550</xdr:rowOff>
    </xdr:to>
    <xdr:sp macro="" textlink="">
      <xdr:nvSpPr>
        <xdr:cNvPr id="341"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22</xdr:row>
      <xdr:rowOff>39458</xdr:rowOff>
    </xdr:from>
    <xdr:to>
      <xdr:col>18</xdr:col>
      <xdr:colOff>683080</xdr:colOff>
      <xdr:row>22</xdr:row>
      <xdr:rowOff>489717</xdr:rowOff>
    </xdr:to>
    <xdr:grpSp>
      <xdr:nvGrpSpPr>
        <xdr:cNvPr id="342" name="Grupo 105">
          <a:extLst>
            <a:ext uri="{FF2B5EF4-FFF2-40B4-BE49-F238E27FC236}">
              <a16:creationId xmlns="" xmlns:a16="http://schemas.microsoft.com/office/drawing/2014/main" id="{00000000-0008-0000-0400-00006A000000}"/>
            </a:ext>
          </a:extLst>
        </xdr:cNvPr>
        <xdr:cNvGrpSpPr/>
      </xdr:nvGrpSpPr>
      <xdr:grpSpPr>
        <a:xfrm>
          <a:off x="11707587" y="11164658"/>
          <a:ext cx="557893" cy="450259"/>
          <a:chOff x="7826041" y="2140612"/>
          <a:chExt cx="663745" cy="551955"/>
        </a:xfrm>
        <a:noFill/>
      </xdr:grpSpPr>
      <xdr:sp macro="" textlink="">
        <xdr:nvSpPr>
          <xdr:cNvPr id="343"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4"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5"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46"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22</xdr:row>
      <xdr:rowOff>66675</xdr:rowOff>
    </xdr:from>
    <xdr:to>
      <xdr:col>7</xdr:col>
      <xdr:colOff>514350</xdr:colOff>
      <xdr:row>22</xdr:row>
      <xdr:rowOff>463550</xdr:rowOff>
    </xdr:to>
    <xdr:sp macro="" textlink="">
      <xdr:nvSpPr>
        <xdr:cNvPr id="347"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48"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49"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0"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1"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2"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22</xdr:row>
      <xdr:rowOff>66675</xdr:rowOff>
    </xdr:from>
    <xdr:to>
      <xdr:col>2</xdr:col>
      <xdr:colOff>514350</xdr:colOff>
      <xdr:row>22</xdr:row>
      <xdr:rowOff>463550</xdr:rowOff>
    </xdr:to>
    <xdr:sp macro="" textlink="">
      <xdr:nvSpPr>
        <xdr:cNvPr id="353"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22</xdr:row>
      <xdr:rowOff>66675</xdr:rowOff>
    </xdr:from>
    <xdr:to>
      <xdr:col>7</xdr:col>
      <xdr:colOff>514350</xdr:colOff>
      <xdr:row>22</xdr:row>
      <xdr:rowOff>463550</xdr:rowOff>
    </xdr:to>
    <xdr:sp macro="" textlink="">
      <xdr:nvSpPr>
        <xdr:cNvPr id="354"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55"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22</xdr:row>
      <xdr:rowOff>66675</xdr:rowOff>
    </xdr:from>
    <xdr:to>
      <xdr:col>12</xdr:col>
      <xdr:colOff>514350</xdr:colOff>
      <xdr:row>22</xdr:row>
      <xdr:rowOff>463550</xdr:rowOff>
    </xdr:to>
    <xdr:sp macro="" textlink="">
      <xdr:nvSpPr>
        <xdr:cNvPr id="356"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7"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8"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22</xdr:row>
      <xdr:rowOff>66675</xdr:rowOff>
    </xdr:from>
    <xdr:to>
      <xdr:col>17</xdr:col>
      <xdr:colOff>514350</xdr:colOff>
      <xdr:row>22</xdr:row>
      <xdr:rowOff>463550</xdr:rowOff>
    </xdr:to>
    <xdr:sp macro="" textlink="">
      <xdr:nvSpPr>
        <xdr:cNvPr id="359"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23</xdr:row>
      <xdr:rowOff>39458</xdr:rowOff>
    </xdr:from>
    <xdr:to>
      <xdr:col>18</xdr:col>
      <xdr:colOff>683080</xdr:colOff>
      <xdr:row>23</xdr:row>
      <xdr:rowOff>489717</xdr:rowOff>
    </xdr:to>
    <xdr:grpSp>
      <xdr:nvGrpSpPr>
        <xdr:cNvPr id="360" name="Grupo 105">
          <a:extLst>
            <a:ext uri="{FF2B5EF4-FFF2-40B4-BE49-F238E27FC236}">
              <a16:creationId xmlns="" xmlns:a16="http://schemas.microsoft.com/office/drawing/2014/main" id="{00000000-0008-0000-0400-00006A000000}"/>
            </a:ext>
          </a:extLst>
        </xdr:cNvPr>
        <xdr:cNvGrpSpPr/>
      </xdr:nvGrpSpPr>
      <xdr:grpSpPr>
        <a:xfrm>
          <a:off x="11707587" y="11679008"/>
          <a:ext cx="557893" cy="450259"/>
          <a:chOff x="7826041" y="2140612"/>
          <a:chExt cx="663745" cy="551955"/>
        </a:xfrm>
        <a:noFill/>
      </xdr:grpSpPr>
      <xdr:sp macro="" textlink="">
        <xdr:nvSpPr>
          <xdr:cNvPr id="361"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2"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3"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64"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23</xdr:row>
      <xdr:rowOff>66675</xdr:rowOff>
    </xdr:from>
    <xdr:to>
      <xdr:col>7</xdr:col>
      <xdr:colOff>514350</xdr:colOff>
      <xdr:row>23</xdr:row>
      <xdr:rowOff>463550</xdr:rowOff>
    </xdr:to>
    <xdr:sp macro="" textlink="">
      <xdr:nvSpPr>
        <xdr:cNvPr id="365"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66"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67"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68"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69"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70"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23</xdr:row>
      <xdr:rowOff>66675</xdr:rowOff>
    </xdr:from>
    <xdr:to>
      <xdr:col>2</xdr:col>
      <xdr:colOff>514350</xdr:colOff>
      <xdr:row>23</xdr:row>
      <xdr:rowOff>463550</xdr:rowOff>
    </xdr:to>
    <xdr:sp macro="" textlink="">
      <xdr:nvSpPr>
        <xdr:cNvPr id="371"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23</xdr:row>
      <xdr:rowOff>66675</xdr:rowOff>
    </xdr:from>
    <xdr:to>
      <xdr:col>7</xdr:col>
      <xdr:colOff>514350</xdr:colOff>
      <xdr:row>23</xdr:row>
      <xdr:rowOff>463550</xdr:rowOff>
    </xdr:to>
    <xdr:sp macro="" textlink="">
      <xdr:nvSpPr>
        <xdr:cNvPr id="372"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73"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23</xdr:row>
      <xdr:rowOff>66675</xdr:rowOff>
    </xdr:from>
    <xdr:to>
      <xdr:col>12</xdr:col>
      <xdr:colOff>514350</xdr:colOff>
      <xdr:row>23</xdr:row>
      <xdr:rowOff>463550</xdr:rowOff>
    </xdr:to>
    <xdr:sp macro="" textlink="">
      <xdr:nvSpPr>
        <xdr:cNvPr id="374"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5"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6"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23</xdr:row>
      <xdr:rowOff>66675</xdr:rowOff>
    </xdr:from>
    <xdr:to>
      <xdr:col>17</xdr:col>
      <xdr:colOff>514350</xdr:colOff>
      <xdr:row>23</xdr:row>
      <xdr:rowOff>463550</xdr:rowOff>
    </xdr:to>
    <xdr:sp macro="" textlink="">
      <xdr:nvSpPr>
        <xdr:cNvPr id="377"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24</xdr:row>
      <xdr:rowOff>39458</xdr:rowOff>
    </xdr:from>
    <xdr:to>
      <xdr:col>18</xdr:col>
      <xdr:colOff>683080</xdr:colOff>
      <xdr:row>24</xdr:row>
      <xdr:rowOff>489717</xdr:rowOff>
    </xdr:to>
    <xdr:grpSp>
      <xdr:nvGrpSpPr>
        <xdr:cNvPr id="378" name="Grupo 105">
          <a:extLst>
            <a:ext uri="{FF2B5EF4-FFF2-40B4-BE49-F238E27FC236}">
              <a16:creationId xmlns="" xmlns:a16="http://schemas.microsoft.com/office/drawing/2014/main" id="{00000000-0008-0000-0400-00006A000000}"/>
            </a:ext>
          </a:extLst>
        </xdr:cNvPr>
        <xdr:cNvGrpSpPr/>
      </xdr:nvGrpSpPr>
      <xdr:grpSpPr>
        <a:xfrm>
          <a:off x="11707587" y="12193358"/>
          <a:ext cx="557893" cy="450259"/>
          <a:chOff x="7826041" y="2140612"/>
          <a:chExt cx="663745" cy="551955"/>
        </a:xfrm>
        <a:noFill/>
      </xdr:grpSpPr>
      <xdr:sp macro="" textlink="">
        <xdr:nvSpPr>
          <xdr:cNvPr id="379"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0"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1"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82"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24</xdr:row>
      <xdr:rowOff>66675</xdr:rowOff>
    </xdr:from>
    <xdr:to>
      <xdr:col>7</xdr:col>
      <xdr:colOff>514350</xdr:colOff>
      <xdr:row>24</xdr:row>
      <xdr:rowOff>463550</xdr:rowOff>
    </xdr:to>
    <xdr:sp macro="" textlink="">
      <xdr:nvSpPr>
        <xdr:cNvPr id="383"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4"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85"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86"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7"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8"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24</xdr:row>
      <xdr:rowOff>66675</xdr:rowOff>
    </xdr:from>
    <xdr:to>
      <xdr:col>2</xdr:col>
      <xdr:colOff>514350</xdr:colOff>
      <xdr:row>24</xdr:row>
      <xdr:rowOff>463550</xdr:rowOff>
    </xdr:to>
    <xdr:sp macro="" textlink="">
      <xdr:nvSpPr>
        <xdr:cNvPr id="389"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24</xdr:row>
      <xdr:rowOff>66675</xdr:rowOff>
    </xdr:from>
    <xdr:to>
      <xdr:col>7</xdr:col>
      <xdr:colOff>514350</xdr:colOff>
      <xdr:row>24</xdr:row>
      <xdr:rowOff>463550</xdr:rowOff>
    </xdr:to>
    <xdr:sp macro="" textlink="">
      <xdr:nvSpPr>
        <xdr:cNvPr id="390"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91"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24</xdr:row>
      <xdr:rowOff>66675</xdr:rowOff>
    </xdr:from>
    <xdr:to>
      <xdr:col>12</xdr:col>
      <xdr:colOff>514350</xdr:colOff>
      <xdr:row>24</xdr:row>
      <xdr:rowOff>463550</xdr:rowOff>
    </xdr:to>
    <xdr:sp macro="" textlink="">
      <xdr:nvSpPr>
        <xdr:cNvPr id="392"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3"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4"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24</xdr:row>
      <xdr:rowOff>66675</xdr:rowOff>
    </xdr:from>
    <xdr:to>
      <xdr:col>17</xdr:col>
      <xdr:colOff>514350</xdr:colOff>
      <xdr:row>24</xdr:row>
      <xdr:rowOff>463550</xdr:rowOff>
    </xdr:to>
    <xdr:sp macro="" textlink="">
      <xdr:nvSpPr>
        <xdr:cNvPr id="395"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25</xdr:row>
      <xdr:rowOff>39458</xdr:rowOff>
    </xdr:from>
    <xdr:to>
      <xdr:col>18</xdr:col>
      <xdr:colOff>683080</xdr:colOff>
      <xdr:row>25</xdr:row>
      <xdr:rowOff>489717</xdr:rowOff>
    </xdr:to>
    <xdr:grpSp>
      <xdr:nvGrpSpPr>
        <xdr:cNvPr id="396" name="Grupo 105">
          <a:extLst>
            <a:ext uri="{FF2B5EF4-FFF2-40B4-BE49-F238E27FC236}">
              <a16:creationId xmlns="" xmlns:a16="http://schemas.microsoft.com/office/drawing/2014/main" id="{00000000-0008-0000-0400-00006A000000}"/>
            </a:ext>
          </a:extLst>
        </xdr:cNvPr>
        <xdr:cNvGrpSpPr/>
      </xdr:nvGrpSpPr>
      <xdr:grpSpPr>
        <a:xfrm>
          <a:off x="11707587" y="12707708"/>
          <a:ext cx="557893" cy="450259"/>
          <a:chOff x="7826041" y="2140612"/>
          <a:chExt cx="663745" cy="551955"/>
        </a:xfrm>
        <a:noFill/>
      </xdr:grpSpPr>
      <xdr:sp macro="" textlink="">
        <xdr:nvSpPr>
          <xdr:cNvPr id="397"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8"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399"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00"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25</xdr:row>
      <xdr:rowOff>66675</xdr:rowOff>
    </xdr:from>
    <xdr:to>
      <xdr:col>7</xdr:col>
      <xdr:colOff>514350</xdr:colOff>
      <xdr:row>25</xdr:row>
      <xdr:rowOff>463550</xdr:rowOff>
    </xdr:to>
    <xdr:sp macro="" textlink="">
      <xdr:nvSpPr>
        <xdr:cNvPr id="401"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2"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03"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04"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5"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6"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25</xdr:row>
      <xdr:rowOff>66675</xdr:rowOff>
    </xdr:from>
    <xdr:to>
      <xdr:col>2</xdr:col>
      <xdr:colOff>514350</xdr:colOff>
      <xdr:row>25</xdr:row>
      <xdr:rowOff>463550</xdr:rowOff>
    </xdr:to>
    <xdr:sp macro="" textlink="">
      <xdr:nvSpPr>
        <xdr:cNvPr id="407"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25</xdr:row>
      <xdr:rowOff>66675</xdr:rowOff>
    </xdr:from>
    <xdr:to>
      <xdr:col>7</xdr:col>
      <xdr:colOff>514350</xdr:colOff>
      <xdr:row>25</xdr:row>
      <xdr:rowOff>463550</xdr:rowOff>
    </xdr:to>
    <xdr:sp macro="" textlink="">
      <xdr:nvSpPr>
        <xdr:cNvPr id="408"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09"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25</xdr:row>
      <xdr:rowOff>66675</xdr:rowOff>
    </xdr:from>
    <xdr:to>
      <xdr:col>12</xdr:col>
      <xdr:colOff>514350</xdr:colOff>
      <xdr:row>25</xdr:row>
      <xdr:rowOff>463550</xdr:rowOff>
    </xdr:to>
    <xdr:sp macro="" textlink="">
      <xdr:nvSpPr>
        <xdr:cNvPr id="410"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1"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2"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25</xdr:row>
      <xdr:rowOff>66675</xdr:rowOff>
    </xdr:from>
    <xdr:to>
      <xdr:col>17</xdr:col>
      <xdr:colOff>514350</xdr:colOff>
      <xdr:row>25</xdr:row>
      <xdr:rowOff>463550</xdr:rowOff>
    </xdr:to>
    <xdr:sp macro="" textlink="">
      <xdr:nvSpPr>
        <xdr:cNvPr id="413"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26</xdr:row>
      <xdr:rowOff>39458</xdr:rowOff>
    </xdr:from>
    <xdr:to>
      <xdr:col>18</xdr:col>
      <xdr:colOff>683080</xdr:colOff>
      <xdr:row>26</xdr:row>
      <xdr:rowOff>489717</xdr:rowOff>
    </xdr:to>
    <xdr:grpSp>
      <xdr:nvGrpSpPr>
        <xdr:cNvPr id="414" name="Grupo 105">
          <a:extLst>
            <a:ext uri="{FF2B5EF4-FFF2-40B4-BE49-F238E27FC236}">
              <a16:creationId xmlns="" xmlns:a16="http://schemas.microsoft.com/office/drawing/2014/main" id="{00000000-0008-0000-0400-00006A000000}"/>
            </a:ext>
          </a:extLst>
        </xdr:cNvPr>
        <xdr:cNvGrpSpPr/>
      </xdr:nvGrpSpPr>
      <xdr:grpSpPr>
        <a:xfrm>
          <a:off x="11707587" y="13222058"/>
          <a:ext cx="557893" cy="450259"/>
          <a:chOff x="7826041" y="2140612"/>
          <a:chExt cx="663745" cy="551955"/>
        </a:xfrm>
        <a:noFill/>
      </xdr:grpSpPr>
      <xdr:sp macro="" textlink="">
        <xdr:nvSpPr>
          <xdr:cNvPr id="415"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6"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7"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18"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26</xdr:row>
      <xdr:rowOff>66675</xdr:rowOff>
    </xdr:from>
    <xdr:to>
      <xdr:col>7</xdr:col>
      <xdr:colOff>514350</xdr:colOff>
      <xdr:row>26</xdr:row>
      <xdr:rowOff>463550</xdr:rowOff>
    </xdr:to>
    <xdr:sp macro="" textlink="">
      <xdr:nvSpPr>
        <xdr:cNvPr id="419"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0"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1"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22"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3"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4"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26</xdr:row>
      <xdr:rowOff>66675</xdr:rowOff>
    </xdr:from>
    <xdr:to>
      <xdr:col>2</xdr:col>
      <xdr:colOff>514350</xdr:colOff>
      <xdr:row>26</xdr:row>
      <xdr:rowOff>463550</xdr:rowOff>
    </xdr:to>
    <xdr:sp macro="" textlink="">
      <xdr:nvSpPr>
        <xdr:cNvPr id="425"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26</xdr:row>
      <xdr:rowOff>66675</xdr:rowOff>
    </xdr:from>
    <xdr:to>
      <xdr:col>7</xdr:col>
      <xdr:colOff>514350</xdr:colOff>
      <xdr:row>26</xdr:row>
      <xdr:rowOff>463550</xdr:rowOff>
    </xdr:to>
    <xdr:sp macro="" textlink="">
      <xdr:nvSpPr>
        <xdr:cNvPr id="426"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7"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26</xdr:row>
      <xdr:rowOff>66675</xdr:rowOff>
    </xdr:from>
    <xdr:to>
      <xdr:col>12</xdr:col>
      <xdr:colOff>514350</xdr:colOff>
      <xdr:row>26</xdr:row>
      <xdr:rowOff>463550</xdr:rowOff>
    </xdr:to>
    <xdr:sp macro="" textlink="">
      <xdr:nvSpPr>
        <xdr:cNvPr id="428"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29"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30"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26</xdr:row>
      <xdr:rowOff>66675</xdr:rowOff>
    </xdr:from>
    <xdr:to>
      <xdr:col>17</xdr:col>
      <xdr:colOff>514350</xdr:colOff>
      <xdr:row>26</xdr:row>
      <xdr:rowOff>463550</xdr:rowOff>
    </xdr:to>
    <xdr:sp macro="" textlink="">
      <xdr:nvSpPr>
        <xdr:cNvPr id="431"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125187</xdr:colOff>
      <xdr:row>27</xdr:row>
      <xdr:rowOff>39458</xdr:rowOff>
    </xdr:from>
    <xdr:to>
      <xdr:col>18</xdr:col>
      <xdr:colOff>683080</xdr:colOff>
      <xdr:row>27</xdr:row>
      <xdr:rowOff>489717</xdr:rowOff>
    </xdr:to>
    <xdr:grpSp>
      <xdr:nvGrpSpPr>
        <xdr:cNvPr id="432" name="Grupo 105">
          <a:extLst>
            <a:ext uri="{FF2B5EF4-FFF2-40B4-BE49-F238E27FC236}">
              <a16:creationId xmlns="" xmlns:a16="http://schemas.microsoft.com/office/drawing/2014/main" id="{00000000-0008-0000-0400-00006A000000}"/>
            </a:ext>
          </a:extLst>
        </xdr:cNvPr>
        <xdr:cNvGrpSpPr/>
      </xdr:nvGrpSpPr>
      <xdr:grpSpPr>
        <a:xfrm>
          <a:off x="11707587" y="13736408"/>
          <a:ext cx="557893" cy="450259"/>
          <a:chOff x="7826041" y="2140612"/>
          <a:chExt cx="663745" cy="551955"/>
        </a:xfrm>
        <a:noFill/>
      </xdr:grpSpPr>
      <xdr:sp macro="" textlink="">
        <xdr:nvSpPr>
          <xdr:cNvPr id="433" name="Rombo 106">
            <a:extLst>
              <a:ext uri="{FF2B5EF4-FFF2-40B4-BE49-F238E27FC236}">
                <a16:creationId xmlns="" xmlns:a16="http://schemas.microsoft.com/office/drawing/2014/main" id="{00000000-0008-0000-0400-00006B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4" name="Rombo 107">
            <a:extLst>
              <a:ext uri="{FF2B5EF4-FFF2-40B4-BE49-F238E27FC236}">
                <a16:creationId xmlns="" xmlns:a16="http://schemas.microsoft.com/office/drawing/2014/main" id="{00000000-0008-0000-0400-00006C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5" name="Rombo 108">
            <a:extLst>
              <a:ext uri="{FF2B5EF4-FFF2-40B4-BE49-F238E27FC236}">
                <a16:creationId xmlns="" xmlns:a16="http://schemas.microsoft.com/office/drawing/2014/main" id="{00000000-0008-0000-0400-00006D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436" name="Rombo 109">
            <a:extLst>
              <a:ext uri="{FF2B5EF4-FFF2-40B4-BE49-F238E27FC236}">
                <a16:creationId xmlns="" xmlns:a16="http://schemas.microsoft.com/office/drawing/2014/main" id="{00000000-0008-0000-0400-00006E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7</xdr:col>
      <xdr:colOff>95250</xdr:colOff>
      <xdr:row>27</xdr:row>
      <xdr:rowOff>66675</xdr:rowOff>
    </xdr:from>
    <xdr:to>
      <xdr:col>7</xdr:col>
      <xdr:colOff>514350</xdr:colOff>
      <xdr:row>27</xdr:row>
      <xdr:rowOff>463550</xdr:rowOff>
    </xdr:to>
    <xdr:sp macro="" textlink="">
      <xdr:nvSpPr>
        <xdr:cNvPr id="437" name="7 Decisión">
          <a:extLst>
            <a:ext uri="{FF2B5EF4-FFF2-40B4-BE49-F238E27FC236}">
              <a16:creationId xmlns="" xmlns:a16="http://schemas.microsoft.com/office/drawing/2014/main" id="{00000000-0008-0000-0400-00009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38" name="7 Decisión">
          <a:extLst>
            <a:ext uri="{FF2B5EF4-FFF2-40B4-BE49-F238E27FC236}">
              <a16:creationId xmlns="" xmlns:a16="http://schemas.microsoft.com/office/drawing/2014/main" id="{00000000-0008-0000-0400-0000A0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39" name="7 Decisión">
          <a:extLst>
            <a:ext uri="{FF2B5EF4-FFF2-40B4-BE49-F238E27FC236}">
              <a16:creationId xmlns="" xmlns:a16="http://schemas.microsoft.com/office/drawing/2014/main" id="{00000000-0008-0000-0400-0000AE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0" name="7 Decisión">
          <a:extLst>
            <a:ext uri="{FF2B5EF4-FFF2-40B4-BE49-F238E27FC236}">
              <a16:creationId xmlns="" xmlns:a16="http://schemas.microsoft.com/office/drawing/2014/main" id="{00000000-0008-0000-0400-0000B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1"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2"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27</xdr:row>
      <xdr:rowOff>66675</xdr:rowOff>
    </xdr:from>
    <xdr:to>
      <xdr:col>2</xdr:col>
      <xdr:colOff>514350</xdr:colOff>
      <xdr:row>27</xdr:row>
      <xdr:rowOff>463550</xdr:rowOff>
    </xdr:to>
    <xdr:sp macro="" textlink="">
      <xdr:nvSpPr>
        <xdr:cNvPr id="443" name="7 Decisión">
          <a:extLst>
            <a:ext uri="{FF2B5EF4-FFF2-40B4-BE49-F238E27FC236}">
              <a16:creationId xmlns="" xmlns:a16="http://schemas.microsoft.com/office/drawing/2014/main" id="{00000000-0008-0000-0400-00009E000000}"/>
            </a:ext>
          </a:extLst>
        </xdr:cNvPr>
        <xdr:cNvSpPr/>
      </xdr:nvSpPr>
      <xdr:spPr>
        <a:xfrm>
          <a:off x="24955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27</xdr:row>
      <xdr:rowOff>66675</xdr:rowOff>
    </xdr:from>
    <xdr:to>
      <xdr:col>7</xdr:col>
      <xdr:colOff>514350</xdr:colOff>
      <xdr:row>27</xdr:row>
      <xdr:rowOff>463550</xdr:rowOff>
    </xdr:to>
    <xdr:sp macro="" textlink="">
      <xdr:nvSpPr>
        <xdr:cNvPr id="444" name="7 Decisión">
          <a:extLst>
            <a:ext uri="{FF2B5EF4-FFF2-40B4-BE49-F238E27FC236}">
              <a16:creationId xmlns="" xmlns:a16="http://schemas.microsoft.com/office/drawing/2014/main" id="{00000000-0008-0000-0400-0000D2000000}"/>
            </a:ext>
          </a:extLst>
        </xdr:cNvPr>
        <xdr:cNvSpPr/>
      </xdr:nvSpPr>
      <xdr:spPr>
        <a:xfrm>
          <a:off x="5314950"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45" name="7 Decisión">
          <a:extLst>
            <a:ext uri="{FF2B5EF4-FFF2-40B4-BE49-F238E27FC236}">
              <a16:creationId xmlns="" xmlns:a16="http://schemas.microsoft.com/office/drawing/2014/main" id="{00000000-0008-0000-0400-0000AC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27</xdr:row>
      <xdr:rowOff>66675</xdr:rowOff>
    </xdr:from>
    <xdr:to>
      <xdr:col>12</xdr:col>
      <xdr:colOff>514350</xdr:colOff>
      <xdr:row>27</xdr:row>
      <xdr:rowOff>463550</xdr:rowOff>
    </xdr:to>
    <xdr:sp macro="" textlink="">
      <xdr:nvSpPr>
        <xdr:cNvPr id="446" name="7 Decisión">
          <a:extLst>
            <a:ext uri="{FF2B5EF4-FFF2-40B4-BE49-F238E27FC236}">
              <a16:creationId xmlns="" xmlns:a16="http://schemas.microsoft.com/office/drawing/2014/main" id="{00000000-0008-0000-0400-0000D2000000}"/>
            </a:ext>
          </a:extLst>
        </xdr:cNvPr>
        <xdr:cNvSpPr/>
      </xdr:nvSpPr>
      <xdr:spPr>
        <a:xfrm>
          <a:off x="795337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7" name="7 Decisión">
          <a:extLst>
            <a:ext uri="{FF2B5EF4-FFF2-40B4-BE49-F238E27FC236}">
              <a16:creationId xmlns="" xmlns:a16="http://schemas.microsoft.com/office/drawing/2014/main" id="{00000000-0008-0000-0400-0000BA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8" name="7 Decisión">
          <a:extLst>
            <a:ext uri="{FF2B5EF4-FFF2-40B4-BE49-F238E27FC236}">
              <a16:creationId xmlns="" xmlns:a16="http://schemas.microsoft.com/office/drawing/2014/main" id="{00000000-0008-0000-0400-0000AC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27</xdr:row>
      <xdr:rowOff>66675</xdr:rowOff>
    </xdr:from>
    <xdr:to>
      <xdr:col>17</xdr:col>
      <xdr:colOff>514350</xdr:colOff>
      <xdr:row>27</xdr:row>
      <xdr:rowOff>463550</xdr:rowOff>
    </xdr:to>
    <xdr:sp macro="" textlink="">
      <xdr:nvSpPr>
        <xdr:cNvPr id="449" name="7 Decisión">
          <a:extLst>
            <a:ext uri="{FF2B5EF4-FFF2-40B4-BE49-F238E27FC236}">
              <a16:creationId xmlns="" xmlns:a16="http://schemas.microsoft.com/office/drawing/2014/main" id="{00000000-0008-0000-0400-0000D2000000}"/>
            </a:ext>
          </a:extLst>
        </xdr:cNvPr>
        <xdr:cNvSpPr/>
      </xdr:nvSpPr>
      <xdr:spPr>
        <a:xfrm>
          <a:off x="11058525" y="45053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8</xdr:row>
      <xdr:rowOff>66675</xdr:rowOff>
    </xdr:from>
    <xdr:to>
      <xdr:col>7</xdr:col>
      <xdr:colOff>514350</xdr:colOff>
      <xdr:row>8</xdr:row>
      <xdr:rowOff>463550</xdr:rowOff>
    </xdr:to>
    <xdr:sp macro="" textlink="">
      <xdr:nvSpPr>
        <xdr:cNvPr id="450"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8</xdr:row>
      <xdr:rowOff>66675</xdr:rowOff>
    </xdr:from>
    <xdr:to>
      <xdr:col>2</xdr:col>
      <xdr:colOff>514350</xdr:colOff>
      <xdr:row>8</xdr:row>
      <xdr:rowOff>463550</xdr:rowOff>
    </xdr:to>
    <xdr:sp macro="" textlink="">
      <xdr:nvSpPr>
        <xdr:cNvPr id="451"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8</xdr:row>
      <xdr:rowOff>66675</xdr:rowOff>
    </xdr:from>
    <xdr:to>
      <xdr:col>12</xdr:col>
      <xdr:colOff>514350</xdr:colOff>
      <xdr:row>8</xdr:row>
      <xdr:rowOff>463550</xdr:rowOff>
    </xdr:to>
    <xdr:sp macro="" textlink="">
      <xdr:nvSpPr>
        <xdr:cNvPr id="452"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3"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8</xdr:row>
      <xdr:rowOff>66675</xdr:rowOff>
    </xdr:from>
    <xdr:to>
      <xdr:col>12</xdr:col>
      <xdr:colOff>514350</xdr:colOff>
      <xdr:row>8</xdr:row>
      <xdr:rowOff>463550</xdr:rowOff>
    </xdr:to>
    <xdr:sp macro="" textlink="">
      <xdr:nvSpPr>
        <xdr:cNvPr id="454"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5"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8</xdr:row>
      <xdr:rowOff>66675</xdr:rowOff>
    </xdr:from>
    <xdr:to>
      <xdr:col>17</xdr:col>
      <xdr:colOff>514350</xdr:colOff>
      <xdr:row>8</xdr:row>
      <xdr:rowOff>463550</xdr:rowOff>
    </xdr:to>
    <xdr:sp macro="" textlink="">
      <xdr:nvSpPr>
        <xdr:cNvPr id="456"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9</xdr:row>
      <xdr:rowOff>66675</xdr:rowOff>
    </xdr:from>
    <xdr:to>
      <xdr:col>7</xdr:col>
      <xdr:colOff>514350</xdr:colOff>
      <xdr:row>9</xdr:row>
      <xdr:rowOff>463550</xdr:rowOff>
    </xdr:to>
    <xdr:sp macro="" textlink="">
      <xdr:nvSpPr>
        <xdr:cNvPr id="457"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9</xdr:row>
      <xdr:rowOff>66675</xdr:rowOff>
    </xdr:from>
    <xdr:to>
      <xdr:col>2</xdr:col>
      <xdr:colOff>514350</xdr:colOff>
      <xdr:row>9</xdr:row>
      <xdr:rowOff>463550</xdr:rowOff>
    </xdr:to>
    <xdr:sp macro="" textlink="">
      <xdr:nvSpPr>
        <xdr:cNvPr id="458"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9</xdr:row>
      <xdr:rowOff>66675</xdr:rowOff>
    </xdr:from>
    <xdr:to>
      <xdr:col>12</xdr:col>
      <xdr:colOff>514350</xdr:colOff>
      <xdr:row>9</xdr:row>
      <xdr:rowOff>463550</xdr:rowOff>
    </xdr:to>
    <xdr:sp macro="" textlink="">
      <xdr:nvSpPr>
        <xdr:cNvPr id="459"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0"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9</xdr:row>
      <xdr:rowOff>66675</xdr:rowOff>
    </xdr:from>
    <xdr:to>
      <xdr:col>12</xdr:col>
      <xdr:colOff>514350</xdr:colOff>
      <xdr:row>9</xdr:row>
      <xdr:rowOff>463550</xdr:rowOff>
    </xdr:to>
    <xdr:sp macro="" textlink="">
      <xdr:nvSpPr>
        <xdr:cNvPr id="461"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2"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9</xdr:row>
      <xdr:rowOff>66675</xdr:rowOff>
    </xdr:from>
    <xdr:to>
      <xdr:col>17</xdr:col>
      <xdr:colOff>514350</xdr:colOff>
      <xdr:row>9</xdr:row>
      <xdr:rowOff>463550</xdr:rowOff>
    </xdr:to>
    <xdr:sp macro="" textlink="">
      <xdr:nvSpPr>
        <xdr:cNvPr id="463"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10</xdr:row>
      <xdr:rowOff>66675</xdr:rowOff>
    </xdr:from>
    <xdr:to>
      <xdr:col>7</xdr:col>
      <xdr:colOff>514350</xdr:colOff>
      <xdr:row>10</xdr:row>
      <xdr:rowOff>463550</xdr:rowOff>
    </xdr:to>
    <xdr:sp macro="" textlink="">
      <xdr:nvSpPr>
        <xdr:cNvPr id="464"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10</xdr:row>
      <xdr:rowOff>66675</xdr:rowOff>
    </xdr:from>
    <xdr:to>
      <xdr:col>2</xdr:col>
      <xdr:colOff>514350</xdr:colOff>
      <xdr:row>10</xdr:row>
      <xdr:rowOff>463550</xdr:rowOff>
    </xdr:to>
    <xdr:sp macro="" textlink="">
      <xdr:nvSpPr>
        <xdr:cNvPr id="465"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10</xdr:row>
      <xdr:rowOff>66675</xdr:rowOff>
    </xdr:from>
    <xdr:to>
      <xdr:col>12</xdr:col>
      <xdr:colOff>514350</xdr:colOff>
      <xdr:row>10</xdr:row>
      <xdr:rowOff>463550</xdr:rowOff>
    </xdr:to>
    <xdr:sp macro="" textlink="">
      <xdr:nvSpPr>
        <xdr:cNvPr id="466"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67"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10</xdr:row>
      <xdr:rowOff>66675</xdr:rowOff>
    </xdr:from>
    <xdr:to>
      <xdr:col>12</xdr:col>
      <xdr:colOff>514350</xdr:colOff>
      <xdr:row>10</xdr:row>
      <xdr:rowOff>463550</xdr:rowOff>
    </xdr:to>
    <xdr:sp macro="" textlink="">
      <xdr:nvSpPr>
        <xdr:cNvPr id="468"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69"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10</xdr:row>
      <xdr:rowOff>66675</xdr:rowOff>
    </xdr:from>
    <xdr:to>
      <xdr:col>17</xdr:col>
      <xdr:colOff>514350</xdr:colOff>
      <xdr:row>10</xdr:row>
      <xdr:rowOff>463550</xdr:rowOff>
    </xdr:to>
    <xdr:sp macro="" textlink="">
      <xdr:nvSpPr>
        <xdr:cNvPr id="470"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11</xdr:row>
      <xdr:rowOff>66675</xdr:rowOff>
    </xdr:from>
    <xdr:to>
      <xdr:col>7</xdr:col>
      <xdr:colOff>514350</xdr:colOff>
      <xdr:row>11</xdr:row>
      <xdr:rowOff>463550</xdr:rowOff>
    </xdr:to>
    <xdr:sp macro="" textlink="">
      <xdr:nvSpPr>
        <xdr:cNvPr id="471"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11</xdr:row>
      <xdr:rowOff>66675</xdr:rowOff>
    </xdr:from>
    <xdr:to>
      <xdr:col>2</xdr:col>
      <xdr:colOff>514350</xdr:colOff>
      <xdr:row>11</xdr:row>
      <xdr:rowOff>463550</xdr:rowOff>
    </xdr:to>
    <xdr:sp macro="" textlink="">
      <xdr:nvSpPr>
        <xdr:cNvPr id="472"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11</xdr:row>
      <xdr:rowOff>66675</xdr:rowOff>
    </xdr:from>
    <xdr:to>
      <xdr:col>12</xdr:col>
      <xdr:colOff>514350</xdr:colOff>
      <xdr:row>11</xdr:row>
      <xdr:rowOff>463550</xdr:rowOff>
    </xdr:to>
    <xdr:sp macro="" textlink="">
      <xdr:nvSpPr>
        <xdr:cNvPr id="473"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4"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11</xdr:row>
      <xdr:rowOff>66675</xdr:rowOff>
    </xdr:from>
    <xdr:to>
      <xdr:col>12</xdr:col>
      <xdr:colOff>514350</xdr:colOff>
      <xdr:row>11</xdr:row>
      <xdr:rowOff>463550</xdr:rowOff>
    </xdr:to>
    <xdr:sp macro="" textlink="">
      <xdr:nvSpPr>
        <xdr:cNvPr id="475"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6"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11</xdr:row>
      <xdr:rowOff>66675</xdr:rowOff>
    </xdr:from>
    <xdr:to>
      <xdr:col>17</xdr:col>
      <xdr:colOff>514350</xdr:colOff>
      <xdr:row>11</xdr:row>
      <xdr:rowOff>463550</xdr:rowOff>
    </xdr:to>
    <xdr:sp macro="" textlink="">
      <xdr:nvSpPr>
        <xdr:cNvPr id="477"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12</xdr:row>
      <xdr:rowOff>66675</xdr:rowOff>
    </xdr:from>
    <xdr:to>
      <xdr:col>7</xdr:col>
      <xdr:colOff>514350</xdr:colOff>
      <xdr:row>12</xdr:row>
      <xdr:rowOff>463550</xdr:rowOff>
    </xdr:to>
    <xdr:sp macro="" textlink="">
      <xdr:nvSpPr>
        <xdr:cNvPr id="478"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12</xdr:row>
      <xdr:rowOff>66675</xdr:rowOff>
    </xdr:from>
    <xdr:to>
      <xdr:col>2</xdr:col>
      <xdr:colOff>514350</xdr:colOff>
      <xdr:row>12</xdr:row>
      <xdr:rowOff>463550</xdr:rowOff>
    </xdr:to>
    <xdr:sp macro="" textlink="">
      <xdr:nvSpPr>
        <xdr:cNvPr id="479"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12</xdr:row>
      <xdr:rowOff>66675</xdr:rowOff>
    </xdr:from>
    <xdr:to>
      <xdr:col>12</xdr:col>
      <xdr:colOff>514350</xdr:colOff>
      <xdr:row>12</xdr:row>
      <xdr:rowOff>463550</xdr:rowOff>
    </xdr:to>
    <xdr:sp macro="" textlink="">
      <xdr:nvSpPr>
        <xdr:cNvPr id="480"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1"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12</xdr:row>
      <xdr:rowOff>66675</xdr:rowOff>
    </xdr:from>
    <xdr:to>
      <xdr:col>12</xdr:col>
      <xdr:colOff>514350</xdr:colOff>
      <xdr:row>12</xdr:row>
      <xdr:rowOff>463550</xdr:rowOff>
    </xdr:to>
    <xdr:sp macro="" textlink="">
      <xdr:nvSpPr>
        <xdr:cNvPr id="482"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3"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12</xdr:row>
      <xdr:rowOff>66675</xdr:rowOff>
    </xdr:from>
    <xdr:to>
      <xdr:col>17</xdr:col>
      <xdr:colOff>514350</xdr:colOff>
      <xdr:row>12</xdr:row>
      <xdr:rowOff>463550</xdr:rowOff>
    </xdr:to>
    <xdr:sp macro="" textlink="">
      <xdr:nvSpPr>
        <xdr:cNvPr id="484"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13</xdr:row>
      <xdr:rowOff>66675</xdr:rowOff>
    </xdr:from>
    <xdr:to>
      <xdr:col>7</xdr:col>
      <xdr:colOff>514350</xdr:colOff>
      <xdr:row>13</xdr:row>
      <xdr:rowOff>463550</xdr:rowOff>
    </xdr:to>
    <xdr:sp macro="" textlink="">
      <xdr:nvSpPr>
        <xdr:cNvPr id="485"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13</xdr:row>
      <xdr:rowOff>66675</xdr:rowOff>
    </xdr:from>
    <xdr:to>
      <xdr:col>2</xdr:col>
      <xdr:colOff>514350</xdr:colOff>
      <xdr:row>13</xdr:row>
      <xdr:rowOff>463550</xdr:rowOff>
    </xdr:to>
    <xdr:sp macro="" textlink="">
      <xdr:nvSpPr>
        <xdr:cNvPr id="486"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13</xdr:row>
      <xdr:rowOff>66675</xdr:rowOff>
    </xdr:from>
    <xdr:to>
      <xdr:col>12</xdr:col>
      <xdr:colOff>514350</xdr:colOff>
      <xdr:row>13</xdr:row>
      <xdr:rowOff>463550</xdr:rowOff>
    </xdr:to>
    <xdr:sp macro="" textlink="">
      <xdr:nvSpPr>
        <xdr:cNvPr id="487"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88"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13</xdr:row>
      <xdr:rowOff>66675</xdr:rowOff>
    </xdr:from>
    <xdr:to>
      <xdr:col>12</xdr:col>
      <xdr:colOff>514350</xdr:colOff>
      <xdr:row>13</xdr:row>
      <xdr:rowOff>463550</xdr:rowOff>
    </xdr:to>
    <xdr:sp macro="" textlink="">
      <xdr:nvSpPr>
        <xdr:cNvPr id="489"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90"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13</xdr:row>
      <xdr:rowOff>66675</xdr:rowOff>
    </xdr:from>
    <xdr:to>
      <xdr:col>17</xdr:col>
      <xdr:colOff>514350</xdr:colOff>
      <xdr:row>13</xdr:row>
      <xdr:rowOff>463550</xdr:rowOff>
    </xdr:to>
    <xdr:sp macro="" textlink="">
      <xdr:nvSpPr>
        <xdr:cNvPr id="491"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7</xdr:col>
      <xdr:colOff>95250</xdr:colOff>
      <xdr:row>14</xdr:row>
      <xdr:rowOff>66675</xdr:rowOff>
    </xdr:from>
    <xdr:to>
      <xdr:col>7</xdr:col>
      <xdr:colOff>514350</xdr:colOff>
      <xdr:row>14</xdr:row>
      <xdr:rowOff>463550</xdr:rowOff>
    </xdr:to>
    <xdr:sp macro="" textlink="">
      <xdr:nvSpPr>
        <xdr:cNvPr id="492" name="7 Decisión">
          <a:extLst>
            <a:ext uri="{FF2B5EF4-FFF2-40B4-BE49-F238E27FC236}">
              <a16:creationId xmlns="" xmlns:a16="http://schemas.microsoft.com/office/drawing/2014/main" id="{00000000-0008-0000-0400-0000D2000000}"/>
            </a:ext>
          </a:extLst>
        </xdr:cNvPr>
        <xdr:cNvSpPr/>
      </xdr:nvSpPr>
      <xdr:spPr>
        <a:xfrm>
          <a:off x="53149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2</xdr:col>
      <xdr:colOff>95250</xdr:colOff>
      <xdr:row>14</xdr:row>
      <xdr:rowOff>66675</xdr:rowOff>
    </xdr:from>
    <xdr:to>
      <xdr:col>2</xdr:col>
      <xdr:colOff>514350</xdr:colOff>
      <xdr:row>14</xdr:row>
      <xdr:rowOff>463550</xdr:rowOff>
    </xdr:to>
    <xdr:sp macro="" textlink="">
      <xdr:nvSpPr>
        <xdr:cNvPr id="493" name="7 Decisión">
          <a:extLst>
            <a:ext uri="{FF2B5EF4-FFF2-40B4-BE49-F238E27FC236}">
              <a16:creationId xmlns="" xmlns:a16="http://schemas.microsoft.com/office/drawing/2014/main" id="{00000000-0008-0000-0400-00009E000000}"/>
            </a:ext>
          </a:extLst>
        </xdr:cNvPr>
        <xdr:cNvSpPr/>
      </xdr:nvSpPr>
      <xdr:spPr>
        <a:xfrm>
          <a:off x="2495550"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14</xdr:row>
      <xdr:rowOff>66675</xdr:rowOff>
    </xdr:from>
    <xdr:to>
      <xdr:col>12</xdr:col>
      <xdr:colOff>514350</xdr:colOff>
      <xdr:row>14</xdr:row>
      <xdr:rowOff>463550</xdr:rowOff>
    </xdr:to>
    <xdr:sp macro="" textlink="">
      <xdr:nvSpPr>
        <xdr:cNvPr id="494" name="7 Decisión">
          <a:extLst>
            <a:ext uri="{FF2B5EF4-FFF2-40B4-BE49-F238E27FC236}">
              <a16:creationId xmlns="" xmlns:a16="http://schemas.microsoft.com/office/drawing/2014/main" id="{00000000-0008-0000-0400-0000AC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5" name="7 Decisión">
          <a:extLst>
            <a:ext uri="{FF2B5EF4-FFF2-40B4-BE49-F238E27FC236}">
              <a16:creationId xmlns="" xmlns:a16="http://schemas.microsoft.com/office/drawing/2014/main" id="{00000000-0008-0000-0400-0000BA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12</xdr:col>
      <xdr:colOff>95250</xdr:colOff>
      <xdr:row>14</xdr:row>
      <xdr:rowOff>66675</xdr:rowOff>
    </xdr:from>
    <xdr:to>
      <xdr:col>12</xdr:col>
      <xdr:colOff>514350</xdr:colOff>
      <xdr:row>14</xdr:row>
      <xdr:rowOff>463550</xdr:rowOff>
    </xdr:to>
    <xdr:sp macro="" textlink="">
      <xdr:nvSpPr>
        <xdr:cNvPr id="496" name="7 Decisión">
          <a:extLst>
            <a:ext uri="{FF2B5EF4-FFF2-40B4-BE49-F238E27FC236}">
              <a16:creationId xmlns="" xmlns:a16="http://schemas.microsoft.com/office/drawing/2014/main" id="{00000000-0008-0000-0400-0000D2000000}"/>
            </a:ext>
          </a:extLst>
        </xdr:cNvPr>
        <xdr:cNvSpPr/>
      </xdr:nvSpPr>
      <xdr:spPr>
        <a:xfrm>
          <a:off x="795337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7" name="7 Decisión">
          <a:extLst>
            <a:ext uri="{FF2B5EF4-FFF2-40B4-BE49-F238E27FC236}">
              <a16:creationId xmlns="" xmlns:a16="http://schemas.microsoft.com/office/drawing/2014/main" id="{00000000-0008-0000-0400-0000AC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17</xdr:col>
      <xdr:colOff>95250</xdr:colOff>
      <xdr:row>14</xdr:row>
      <xdr:rowOff>66675</xdr:rowOff>
    </xdr:from>
    <xdr:to>
      <xdr:col>17</xdr:col>
      <xdr:colOff>514350</xdr:colOff>
      <xdr:row>14</xdr:row>
      <xdr:rowOff>463550</xdr:rowOff>
    </xdr:to>
    <xdr:sp macro="" textlink="">
      <xdr:nvSpPr>
        <xdr:cNvPr id="498" name="7 Decisión">
          <a:extLst>
            <a:ext uri="{FF2B5EF4-FFF2-40B4-BE49-F238E27FC236}">
              <a16:creationId xmlns="" xmlns:a16="http://schemas.microsoft.com/office/drawing/2014/main" id="{00000000-0008-0000-0400-0000D2000000}"/>
            </a:ext>
          </a:extLst>
        </xdr:cNvPr>
        <xdr:cNvSpPr/>
      </xdr:nvSpPr>
      <xdr:spPr>
        <a:xfrm>
          <a:off x="11058525" y="3476625"/>
          <a:ext cx="419100" cy="396875"/>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18</xdr:col>
      <xdr:colOff>155118</xdr:colOff>
      <xdr:row>8</xdr:row>
      <xdr:rowOff>34018</xdr:rowOff>
    </xdr:from>
    <xdr:to>
      <xdr:col>18</xdr:col>
      <xdr:colOff>665389</xdr:colOff>
      <xdr:row>8</xdr:row>
      <xdr:rowOff>489860</xdr:rowOff>
    </xdr:to>
    <xdr:grpSp>
      <xdr:nvGrpSpPr>
        <xdr:cNvPr id="499" name="Grupo 115">
          <a:extLst>
            <a:ext uri="{FF2B5EF4-FFF2-40B4-BE49-F238E27FC236}">
              <a16:creationId xmlns="" xmlns:a16="http://schemas.microsoft.com/office/drawing/2014/main" id="{00000000-0008-0000-0400-000074000000}"/>
            </a:ext>
          </a:extLst>
        </xdr:cNvPr>
        <xdr:cNvGrpSpPr/>
      </xdr:nvGrpSpPr>
      <xdr:grpSpPr>
        <a:xfrm>
          <a:off x="11737518" y="3958318"/>
          <a:ext cx="510271" cy="455842"/>
          <a:chOff x="7826041" y="2140612"/>
          <a:chExt cx="663745" cy="551955"/>
        </a:xfrm>
        <a:noFill/>
      </xdr:grpSpPr>
      <xdr:sp macro="" textlink="">
        <xdr:nvSpPr>
          <xdr:cNvPr id="500"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1"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2"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3"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9</xdr:row>
      <xdr:rowOff>34018</xdr:rowOff>
    </xdr:from>
    <xdr:to>
      <xdr:col>18</xdr:col>
      <xdr:colOff>665389</xdr:colOff>
      <xdr:row>9</xdr:row>
      <xdr:rowOff>489860</xdr:rowOff>
    </xdr:to>
    <xdr:grpSp>
      <xdr:nvGrpSpPr>
        <xdr:cNvPr id="504" name="Grupo 115">
          <a:extLst>
            <a:ext uri="{FF2B5EF4-FFF2-40B4-BE49-F238E27FC236}">
              <a16:creationId xmlns="" xmlns:a16="http://schemas.microsoft.com/office/drawing/2014/main" id="{00000000-0008-0000-0400-000074000000}"/>
            </a:ext>
          </a:extLst>
        </xdr:cNvPr>
        <xdr:cNvGrpSpPr/>
      </xdr:nvGrpSpPr>
      <xdr:grpSpPr>
        <a:xfrm>
          <a:off x="11737518" y="4472668"/>
          <a:ext cx="510271" cy="455842"/>
          <a:chOff x="7826041" y="2140612"/>
          <a:chExt cx="663745" cy="551955"/>
        </a:xfrm>
        <a:noFill/>
      </xdr:grpSpPr>
      <xdr:sp macro="" textlink="">
        <xdr:nvSpPr>
          <xdr:cNvPr id="505"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6"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7"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08"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10</xdr:row>
      <xdr:rowOff>34018</xdr:rowOff>
    </xdr:from>
    <xdr:to>
      <xdr:col>18</xdr:col>
      <xdr:colOff>665389</xdr:colOff>
      <xdr:row>10</xdr:row>
      <xdr:rowOff>489860</xdr:rowOff>
    </xdr:to>
    <xdr:grpSp>
      <xdr:nvGrpSpPr>
        <xdr:cNvPr id="509" name="Grupo 115">
          <a:extLst>
            <a:ext uri="{FF2B5EF4-FFF2-40B4-BE49-F238E27FC236}">
              <a16:creationId xmlns="" xmlns:a16="http://schemas.microsoft.com/office/drawing/2014/main" id="{00000000-0008-0000-0400-000074000000}"/>
            </a:ext>
          </a:extLst>
        </xdr:cNvPr>
        <xdr:cNvGrpSpPr/>
      </xdr:nvGrpSpPr>
      <xdr:grpSpPr>
        <a:xfrm>
          <a:off x="11737518" y="4987018"/>
          <a:ext cx="510271" cy="455842"/>
          <a:chOff x="7826041" y="2140612"/>
          <a:chExt cx="663745" cy="551955"/>
        </a:xfrm>
        <a:noFill/>
      </xdr:grpSpPr>
      <xdr:sp macro="" textlink="">
        <xdr:nvSpPr>
          <xdr:cNvPr id="510"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1"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2"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3"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11</xdr:row>
      <xdr:rowOff>34018</xdr:rowOff>
    </xdr:from>
    <xdr:to>
      <xdr:col>18</xdr:col>
      <xdr:colOff>665389</xdr:colOff>
      <xdr:row>11</xdr:row>
      <xdr:rowOff>489860</xdr:rowOff>
    </xdr:to>
    <xdr:grpSp>
      <xdr:nvGrpSpPr>
        <xdr:cNvPr id="514" name="Grupo 115">
          <a:extLst>
            <a:ext uri="{FF2B5EF4-FFF2-40B4-BE49-F238E27FC236}">
              <a16:creationId xmlns="" xmlns:a16="http://schemas.microsoft.com/office/drawing/2014/main" id="{00000000-0008-0000-0400-000074000000}"/>
            </a:ext>
          </a:extLst>
        </xdr:cNvPr>
        <xdr:cNvGrpSpPr/>
      </xdr:nvGrpSpPr>
      <xdr:grpSpPr>
        <a:xfrm>
          <a:off x="11737518" y="5501368"/>
          <a:ext cx="510271" cy="455842"/>
          <a:chOff x="7826041" y="2140612"/>
          <a:chExt cx="663745" cy="551955"/>
        </a:xfrm>
        <a:noFill/>
      </xdr:grpSpPr>
      <xdr:sp macro="" textlink="">
        <xdr:nvSpPr>
          <xdr:cNvPr id="515"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6"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7"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18"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12</xdr:row>
      <xdr:rowOff>34018</xdr:rowOff>
    </xdr:from>
    <xdr:to>
      <xdr:col>18</xdr:col>
      <xdr:colOff>665389</xdr:colOff>
      <xdr:row>12</xdr:row>
      <xdr:rowOff>489860</xdr:rowOff>
    </xdr:to>
    <xdr:grpSp>
      <xdr:nvGrpSpPr>
        <xdr:cNvPr id="519" name="Grupo 115">
          <a:extLst>
            <a:ext uri="{FF2B5EF4-FFF2-40B4-BE49-F238E27FC236}">
              <a16:creationId xmlns="" xmlns:a16="http://schemas.microsoft.com/office/drawing/2014/main" id="{00000000-0008-0000-0400-000074000000}"/>
            </a:ext>
          </a:extLst>
        </xdr:cNvPr>
        <xdr:cNvGrpSpPr/>
      </xdr:nvGrpSpPr>
      <xdr:grpSpPr>
        <a:xfrm>
          <a:off x="11737518" y="6015718"/>
          <a:ext cx="510271" cy="455842"/>
          <a:chOff x="7826041" y="2140612"/>
          <a:chExt cx="663745" cy="551955"/>
        </a:xfrm>
        <a:noFill/>
      </xdr:grpSpPr>
      <xdr:sp macro="" textlink="">
        <xdr:nvSpPr>
          <xdr:cNvPr id="520"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1"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2"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3"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13</xdr:row>
      <xdr:rowOff>34018</xdr:rowOff>
    </xdr:from>
    <xdr:to>
      <xdr:col>18</xdr:col>
      <xdr:colOff>665389</xdr:colOff>
      <xdr:row>13</xdr:row>
      <xdr:rowOff>489860</xdr:rowOff>
    </xdr:to>
    <xdr:grpSp>
      <xdr:nvGrpSpPr>
        <xdr:cNvPr id="524" name="Grupo 115">
          <a:extLst>
            <a:ext uri="{FF2B5EF4-FFF2-40B4-BE49-F238E27FC236}">
              <a16:creationId xmlns="" xmlns:a16="http://schemas.microsoft.com/office/drawing/2014/main" id="{00000000-0008-0000-0400-000074000000}"/>
            </a:ext>
          </a:extLst>
        </xdr:cNvPr>
        <xdr:cNvGrpSpPr/>
      </xdr:nvGrpSpPr>
      <xdr:grpSpPr>
        <a:xfrm>
          <a:off x="11737518" y="6530068"/>
          <a:ext cx="510271" cy="455842"/>
          <a:chOff x="7826041" y="2140612"/>
          <a:chExt cx="663745" cy="551955"/>
        </a:xfrm>
        <a:noFill/>
      </xdr:grpSpPr>
      <xdr:sp macro="" textlink="">
        <xdr:nvSpPr>
          <xdr:cNvPr id="525"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6"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7"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28"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18</xdr:col>
      <xdr:colOff>155118</xdr:colOff>
      <xdr:row>14</xdr:row>
      <xdr:rowOff>34018</xdr:rowOff>
    </xdr:from>
    <xdr:to>
      <xdr:col>18</xdr:col>
      <xdr:colOff>665389</xdr:colOff>
      <xdr:row>14</xdr:row>
      <xdr:rowOff>489860</xdr:rowOff>
    </xdr:to>
    <xdr:grpSp>
      <xdr:nvGrpSpPr>
        <xdr:cNvPr id="529" name="Grupo 115">
          <a:extLst>
            <a:ext uri="{FF2B5EF4-FFF2-40B4-BE49-F238E27FC236}">
              <a16:creationId xmlns="" xmlns:a16="http://schemas.microsoft.com/office/drawing/2014/main" id="{00000000-0008-0000-0400-000074000000}"/>
            </a:ext>
          </a:extLst>
        </xdr:cNvPr>
        <xdr:cNvGrpSpPr/>
      </xdr:nvGrpSpPr>
      <xdr:grpSpPr>
        <a:xfrm>
          <a:off x="11737518" y="7044418"/>
          <a:ext cx="510271" cy="455842"/>
          <a:chOff x="7826041" y="2140612"/>
          <a:chExt cx="663745" cy="551955"/>
        </a:xfrm>
        <a:noFill/>
      </xdr:grpSpPr>
      <xdr:sp macro="" textlink="">
        <xdr:nvSpPr>
          <xdr:cNvPr id="530" name="Rombo 116">
            <a:extLst>
              <a:ext uri="{FF2B5EF4-FFF2-40B4-BE49-F238E27FC236}">
                <a16:creationId xmlns="" xmlns:a16="http://schemas.microsoft.com/office/drawing/2014/main" id="{00000000-0008-0000-0400-000075000000}"/>
              </a:ext>
            </a:extLst>
          </xdr:cNvPr>
          <xdr:cNvSpPr/>
        </xdr:nvSpPr>
        <xdr:spPr bwMode="auto">
          <a:xfrm>
            <a:off x="7987966" y="241634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1" name="Rombo 117">
            <a:extLst>
              <a:ext uri="{FF2B5EF4-FFF2-40B4-BE49-F238E27FC236}">
                <a16:creationId xmlns="" xmlns:a16="http://schemas.microsoft.com/office/drawing/2014/main" id="{00000000-0008-0000-0400-000076000000}"/>
              </a:ext>
            </a:extLst>
          </xdr:cNvPr>
          <xdr:cNvSpPr/>
        </xdr:nvSpPr>
        <xdr:spPr bwMode="auto">
          <a:xfrm>
            <a:off x="7826041" y="228299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2" name="Rombo 118">
            <a:extLst>
              <a:ext uri="{FF2B5EF4-FFF2-40B4-BE49-F238E27FC236}">
                <a16:creationId xmlns="" xmlns:a16="http://schemas.microsoft.com/office/drawing/2014/main" id="{00000000-0008-0000-0400-000077000000}"/>
              </a:ext>
            </a:extLst>
          </xdr:cNvPr>
          <xdr:cNvSpPr/>
        </xdr:nvSpPr>
        <xdr:spPr bwMode="auto">
          <a:xfrm>
            <a:off x="8157915" y="2273962"/>
            <a:ext cx="331871"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sp macro="" textlink="">
        <xdr:nvSpPr>
          <xdr:cNvPr id="533" name="Rombo 119">
            <a:extLst>
              <a:ext uri="{FF2B5EF4-FFF2-40B4-BE49-F238E27FC236}">
                <a16:creationId xmlns="" xmlns:a16="http://schemas.microsoft.com/office/drawing/2014/main" id="{00000000-0008-0000-0400-000078000000}"/>
              </a:ext>
            </a:extLst>
          </xdr:cNvPr>
          <xdr:cNvSpPr/>
        </xdr:nvSpPr>
        <xdr:spPr bwMode="auto">
          <a:xfrm>
            <a:off x="7995990" y="2140612"/>
            <a:ext cx="333375" cy="276225"/>
          </a:xfrm>
          <a:prstGeom prst="diamond">
            <a:avLst/>
          </a:prstGeom>
          <a:grpFill/>
          <a:ln w="9525">
            <a:solidFill>
              <a:srgbClr val="000000"/>
            </a:solidFill>
            <a:miter lim="800000"/>
            <a:headEnd/>
            <a:tailEnd/>
          </a:ln>
        </xdr:spPr>
        <xdr:txBody>
          <a:bodyPr vertOverflow="clip" horzOverflow="clip" rtlCol="0" anchor="t"/>
          <a:lstStyle/>
          <a:p>
            <a:pPr algn="l"/>
            <a:endParaRPr lang="es-CO" sz="1100"/>
          </a:p>
        </xdr:txBody>
      </xdr:sp>
    </xdr:grpSp>
    <xdr:clientData/>
  </xdr:twoCellAnchor>
  <xdr:twoCellAnchor>
    <xdr:from>
      <xdr:col>0</xdr:col>
      <xdr:colOff>800100</xdr:colOff>
      <xdr:row>0</xdr:row>
      <xdr:rowOff>57149</xdr:rowOff>
    </xdr:from>
    <xdr:to>
      <xdr:col>1</xdr:col>
      <xdr:colOff>47625</xdr:colOff>
      <xdr:row>2</xdr:row>
      <xdr:rowOff>225673</xdr:rowOff>
    </xdr:to>
    <xdr:pic>
      <xdr:nvPicPr>
        <xdr:cNvPr id="535"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57149"/>
          <a:ext cx="647700" cy="711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533400</xdr:colOff>
      <xdr:row>0</xdr:row>
      <xdr:rowOff>57150</xdr:rowOff>
    </xdr:from>
    <xdr:to>
      <xdr:col>0</xdr:col>
      <xdr:colOff>1100429</xdr:colOff>
      <xdr:row>2</xdr:row>
      <xdr:rowOff>241838</xdr:rowOff>
    </xdr:to>
    <xdr:pic>
      <xdr:nvPicPr>
        <xdr:cNvPr id="4"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150"/>
          <a:ext cx="567029" cy="62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
  <sheetViews>
    <sheetView zoomScale="98" zoomScaleNormal="98" workbookViewId="0">
      <selection activeCell="F2" sqref="F2:H2"/>
    </sheetView>
  </sheetViews>
  <sheetFormatPr baseColWidth="10" defaultColWidth="11.5703125" defaultRowHeight="14.25" x14ac:dyDescent="0.25"/>
  <cols>
    <col min="1" max="1" width="11.5703125" style="1" customWidth="1"/>
    <col min="2" max="2" width="37.5703125" style="1" customWidth="1"/>
    <col min="3" max="4" width="11.5703125" style="1"/>
    <col min="5" max="5" width="12.28515625" style="1" customWidth="1"/>
    <col min="6" max="6" width="43.5703125" style="1" customWidth="1"/>
    <col min="7" max="7" width="39.42578125" style="1" customWidth="1"/>
    <col min="8" max="8" width="11" style="1" customWidth="1"/>
    <col min="9" max="16384" width="11.5703125" style="1"/>
  </cols>
  <sheetData>
    <row r="1" spans="1:8" ht="19.5" customHeight="1" x14ac:dyDescent="0.25">
      <c r="A1" s="102"/>
      <c r="B1" s="103" t="s">
        <v>154</v>
      </c>
      <c r="C1" s="104"/>
      <c r="D1" s="104"/>
      <c r="E1" s="105"/>
      <c r="F1" s="112" t="s">
        <v>155</v>
      </c>
      <c r="G1" s="112"/>
      <c r="H1" s="112"/>
    </row>
    <row r="2" spans="1:8" ht="19.5" customHeight="1" x14ac:dyDescent="0.25">
      <c r="A2" s="102"/>
      <c r="B2" s="106"/>
      <c r="C2" s="107"/>
      <c r="D2" s="107"/>
      <c r="E2" s="108"/>
      <c r="F2" s="112" t="s">
        <v>162</v>
      </c>
      <c r="G2" s="112"/>
      <c r="H2" s="112"/>
    </row>
    <row r="3" spans="1:8" ht="19.5" customHeight="1" x14ac:dyDescent="0.25">
      <c r="A3" s="102"/>
      <c r="B3" s="109"/>
      <c r="C3" s="110"/>
      <c r="D3" s="110"/>
      <c r="E3" s="111"/>
      <c r="F3" s="112" t="s">
        <v>0</v>
      </c>
      <c r="G3" s="112"/>
      <c r="H3" s="112"/>
    </row>
    <row r="4" spans="1:8" ht="93.75" customHeight="1" thickBot="1" x14ac:dyDescent="0.3">
      <c r="A4" s="113" t="s">
        <v>146</v>
      </c>
      <c r="B4" s="114"/>
      <c r="C4" s="114"/>
      <c r="D4" s="114"/>
      <c r="E4" s="114"/>
      <c r="F4" s="114"/>
      <c r="G4" s="114"/>
      <c r="H4" s="115"/>
    </row>
    <row r="5" spans="1:8" ht="20.25" customHeight="1" thickBot="1" x14ac:dyDescent="0.3">
      <c r="A5" s="2" t="s">
        <v>1</v>
      </c>
      <c r="B5" s="3" t="s">
        <v>2</v>
      </c>
      <c r="C5" s="4" t="s">
        <v>3</v>
      </c>
      <c r="D5" s="2" t="s">
        <v>4</v>
      </c>
      <c r="E5" s="3" t="s">
        <v>5</v>
      </c>
      <c r="F5" s="2" t="s">
        <v>6</v>
      </c>
      <c r="G5" s="4" t="s">
        <v>7</v>
      </c>
      <c r="H5" s="2" t="s">
        <v>8</v>
      </c>
    </row>
    <row r="6" spans="1:8" ht="20.25" customHeight="1" thickBot="1" x14ac:dyDescent="0.3">
      <c r="A6" s="93" t="s">
        <v>9</v>
      </c>
      <c r="B6" s="94"/>
      <c r="C6" s="94"/>
      <c r="D6" s="94"/>
      <c r="E6" s="94"/>
      <c r="F6" s="94"/>
      <c r="G6" s="94"/>
      <c r="H6" s="95"/>
    </row>
    <row r="7" spans="1:8" ht="42" customHeight="1" x14ac:dyDescent="0.25">
      <c r="A7" s="9">
        <v>1</v>
      </c>
      <c r="B7" s="91" t="s">
        <v>10</v>
      </c>
      <c r="C7" s="69"/>
      <c r="D7" s="69"/>
      <c r="E7" s="69"/>
      <c r="F7" s="92"/>
      <c r="G7" s="82"/>
      <c r="H7" s="87">
        <f>+G7</f>
        <v>0</v>
      </c>
    </row>
    <row r="8" spans="1:8" ht="42" customHeight="1" x14ac:dyDescent="0.25">
      <c r="A8" s="5">
        <v>2</v>
      </c>
      <c r="B8" s="6" t="s">
        <v>11</v>
      </c>
      <c r="C8" s="51"/>
      <c r="D8" s="51"/>
      <c r="E8" s="51"/>
      <c r="F8" s="78"/>
      <c r="G8" s="77"/>
      <c r="H8" s="88">
        <f t="shared" ref="H8:H21" si="0">+G8</f>
        <v>0</v>
      </c>
    </row>
    <row r="9" spans="1:8" ht="42" customHeight="1" x14ac:dyDescent="0.25">
      <c r="A9" s="5">
        <v>3</v>
      </c>
      <c r="B9" s="6" t="s">
        <v>12</v>
      </c>
      <c r="C9" s="51"/>
      <c r="D9" s="51"/>
      <c r="E9" s="51"/>
      <c r="F9" s="78"/>
      <c r="G9" s="77"/>
      <c r="H9" s="88">
        <f t="shared" si="0"/>
        <v>0</v>
      </c>
    </row>
    <row r="10" spans="1:8" ht="42" customHeight="1" x14ac:dyDescent="0.25">
      <c r="A10" s="5">
        <v>4</v>
      </c>
      <c r="B10" s="6" t="s">
        <v>13</v>
      </c>
      <c r="C10" s="51"/>
      <c r="D10" s="51"/>
      <c r="E10" s="51"/>
      <c r="F10" s="78"/>
      <c r="G10" s="77"/>
      <c r="H10" s="88">
        <f t="shared" si="0"/>
        <v>0</v>
      </c>
    </row>
    <row r="11" spans="1:8" ht="42" customHeight="1" x14ac:dyDescent="0.25">
      <c r="A11" s="5">
        <v>5</v>
      </c>
      <c r="B11" s="6" t="s">
        <v>14</v>
      </c>
      <c r="C11" s="51"/>
      <c r="D11" s="51"/>
      <c r="E11" s="51"/>
      <c r="F11" s="78"/>
      <c r="G11" s="77"/>
      <c r="H11" s="88">
        <f t="shared" si="0"/>
        <v>0</v>
      </c>
    </row>
    <row r="12" spans="1:8" ht="42" customHeight="1" x14ac:dyDescent="0.25">
      <c r="A12" s="5">
        <v>6</v>
      </c>
      <c r="B12" s="6" t="s">
        <v>15</v>
      </c>
      <c r="C12" s="51"/>
      <c r="D12" s="51"/>
      <c r="E12" s="51"/>
      <c r="F12" s="78"/>
      <c r="G12" s="77"/>
      <c r="H12" s="88">
        <f t="shared" si="0"/>
        <v>0</v>
      </c>
    </row>
    <row r="13" spans="1:8" ht="42" customHeight="1" x14ac:dyDescent="0.25">
      <c r="A13" s="5">
        <v>7</v>
      </c>
      <c r="B13" s="6" t="s">
        <v>16</v>
      </c>
      <c r="C13" s="51"/>
      <c r="D13" s="51"/>
      <c r="E13" s="51"/>
      <c r="F13" s="78"/>
      <c r="G13" s="77"/>
      <c r="H13" s="88">
        <f t="shared" si="0"/>
        <v>0</v>
      </c>
    </row>
    <row r="14" spans="1:8" ht="42" customHeight="1" x14ac:dyDescent="0.25">
      <c r="A14" s="5">
        <v>8</v>
      </c>
      <c r="B14" s="6" t="s">
        <v>17</v>
      </c>
      <c r="C14" s="51"/>
      <c r="D14" s="51"/>
      <c r="E14" s="51"/>
      <c r="F14" s="78"/>
      <c r="G14" s="77"/>
      <c r="H14" s="88">
        <f t="shared" si="0"/>
        <v>0</v>
      </c>
    </row>
    <row r="15" spans="1:8" ht="42" customHeight="1" x14ac:dyDescent="0.25">
      <c r="A15" s="5">
        <v>9</v>
      </c>
      <c r="B15" s="6" t="s">
        <v>18</v>
      </c>
      <c r="C15" s="51"/>
      <c r="D15" s="51"/>
      <c r="E15" s="51"/>
      <c r="F15" s="78"/>
      <c r="G15" s="77"/>
      <c r="H15" s="88">
        <f t="shared" si="0"/>
        <v>0</v>
      </c>
    </row>
    <row r="16" spans="1:8" ht="42" customHeight="1" x14ac:dyDescent="0.25">
      <c r="A16" s="5">
        <v>10</v>
      </c>
      <c r="B16" s="6" t="s">
        <v>19</v>
      </c>
      <c r="C16" s="51"/>
      <c r="D16" s="51"/>
      <c r="E16" s="51"/>
      <c r="F16" s="78"/>
      <c r="G16" s="77"/>
      <c r="H16" s="88">
        <f t="shared" si="0"/>
        <v>0</v>
      </c>
    </row>
    <row r="17" spans="1:8" ht="42" customHeight="1" x14ac:dyDescent="0.25">
      <c r="A17" s="5">
        <v>11</v>
      </c>
      <c r="B17" s="6" t="s">
        <v>20</v>
      </c>
      <c r="C17" s="51"/>
      <c r="D17" s="51"/>
      <c r="E17" s="51"/>
      <c r="F17" s="78"/>
      <c r="G17" s="77"/>
      <c r="H17" s="88">
        <f t="shared" si="0"/>
        <v>0</v>
      </c>
    </row>
    <row r="18" spans="1:8" ht="42" customHeight="1" x14ac:dyDescent="0.25">
      <c r="A18" s="5">
        <v>12</v>
      </c>
      <c r="B18" s="6" t="s">
        <v>21</v>
      </c>
      <c r="C18" s="51"/>
      <c r="D18" s="51"/>
      <c r="E18" s="51"/>
      <c r="F18" s="78"/>
      <c r="G18" s="77"/>
      <c r="H18" s="88">
        <f t="shared" si="0"/>
        <v>0</v>
      </c>
    </row>
    <row r="19" spans="1:8" ht="42" customHeight="1" x14ac:dyDescent="0.25">
      <c r="A19" s="5">
        <v>13</v>
      </c>
      <c r="B19" s="6" t="s">
        <v>22</v>
      </c>
      <c r="C19" s="51"/>
      <c r="D19" s="51"/>
      <c r="E19" s="51"/>
      <c r="F19" s="78"/>
      <c r="G19" s="77"/>
      <c r="H19" s="88">
        <f t="shared" si="0"/>
        <v>0</v>
      </c>
    </row>
    <row r="20" spans="1:8" ht="42" customHeight="1" x14ac:dyDescent="0.25">
      <c r="A20" s="5">
        <v>14</v>
      </c>
      <c r="B20" s="6" t="s">
        <v>23</v>
      </c>
      <c r="C20" s="51"/>
      <c r="D20" s="51"/>
      <c r="E20" s="51"/>
      <c r="F20" s="78"/>
      <c r="G20" s="77"/>
      <c r="H20" s="88">
        <f t="shared" si="0"/>
        <v>0</v>
      </c>
    </row>
    <row r="21" spans="1:8" ht="42" customHeight="1" thickBot="1" x14ac:dyDescent="0.3">
      <c r="A21" s="7">
        <v>15</v>
      </c>
      <c r="B21" s="8" t="s">
        <v>24</v>
      </c>
      <c r="C21" s="79"/>
      <c r="D21" s="79"/>
      <c r="E21" s="79"/>
      <c r="F21" s="80"/>
      <c r="G21" s="89"/>
      <c r="H21" s="90">
        <f t="shared" si="0"/>
        <v>0</v>
      </c>
    </row>
    <row r="22" spans="1:8" ht="20.25" customHeight="1" thickBot="1" x14ac:dyDescent="0.3">
      <c r="A22" s="2" t="s">
        <v>1</v>
      </c>
      <c r="B22" s="3" t="s">
        <v>2</v>
      </c>
      <c r="C22" s="4" t="s">
        <v>3</v>
      </c>
      <c r="D22" s="2" t="s">
        <v>4</v>
      </c>
      <c r="E22" s="3" t="s">
        <v>5</v>
      </c>
      <c r="F22" s="2" t="s">
        <v>6</v>
      </c>
      <c r="G22" s="4" t="s">
        <v>7</v>
      </c>
      <c r="H22" s="2" t="s">
        <v>8</v>
      </c>
    </row>
    <row r="23" spans="1:8" ht="21" customHeight="1" thickBot="1" x14ac:dyDescent="0.3">
      <c r="A23" s="96" t="s">
        <v>25</v>
      </c>
      <c r="B23" s="97"/>
      <c r="C23" s="97"/>
      <c r="D23" s="97"/>
      <c r="E23" s="97"/>
      <c r="F23" s="97"/>
      <c r="G23" s="97"/>
      <c r="H23" s="98"/>
    </row>
    <row r="24" spans="1:8" ht="42" customHeight="1" x14ac:dyDescent="0.25">
      <c r="A24" s="9">
        <v>1</v>
      </c>
      <c r="B24" s="91" t="s">
        <v>26</v>
      </c>
      <c r="C24" s="69"/>
      <c r="D24" s="69"/>
      <c r="E24" s="69"/>
      <c r="F24" s="92"/>
      <c r="G24" s="82"/>
      <c r="H24" s="87">
        <f t="shared" ref="H24:H33" si="1">+G24</f>
        <v>0</v>
      </c>
    </row>
    <row r="25" spans="1:8" ht="42" customHeight="1" x14ac:dyDescent="0.25">
      <c r="A25" s="5">
        <v>2</v>
      </c>
      <c r="B25" s="6" t="s">
        <v>27</v>
      </c>
      <c r="C25" s="51"/>
      <c r="D25" s="51"/>
      <c r="E25" s="51"/>
      <c r="F25" s="78"/>
      <c r="G25" s="77"/>
      <c r="H25" s="88">
        <f t="shared" si="1"/>
        <v>0</v>
      </c>
    </row>
    <row r="26" spans="1:8" ht="42" customHeight="1" x14ac:dyDescent="0.25">
      <c r="A26" s="5">
        <v>3</v>
      </c>
      <c r="B26" s="6" t="s">
        <v>28</v>
      </c>
      <c r="C26" s="51"/>
      <c r="D26" s="51"/>
      <c r="E26" s="51"/>
      <c r="F26" s="78"/>
      <c r="G26" s="77"/>
      <c r="H26" s="88">
        <f t="shared" si="1"/>
        <v>0</v>
      </c>
    </row>
    <row r="27" spans="1:8" ht="42" customHeight="1" x14ac:dyDescent="0.25">
      <c r="A27" s="5">
        <v>4</v>
      </c>
      <c r="B27" s="6" t="s">
        <v>29</v>
      </c>
      <c r="C27" s="51"/>
      <c r="D27" s="51"/>
      <c r="E27" s="51"/>
      <c r="F27" s="78"/>
      <c r="G27" s="77"/>
      <c r="H27" s="88">
        <f t="shared" si="1"/>
        <v>0</v>
      </c>
    </row>
    <row r="28" spans="1:8" ht="42" customHeight="1" x14ac:dyDescent="0.25">
      <c r="A28" s="5">
        <v>5</v>
      </c>
      <c r="B28" s="6" t="s">
        <v>30</v>
      </c>
      <c r="C28" s="51"/>
      <c r="D28" s="51"/>
      <c r="E28" s="51"/>
      <c r="F28" s="78"/>
      <c r="G28" s="77"/>
      <c r="H28" s="88">
        <f t="shared" si="1"/>
        <v>0</v>
      </c>
    </row>
    <row r="29" spans="1:8" ht="42" customHeight="1" x14ac:dyDescent="0.25">
      <c r="A29" s="5">
        <v>6</v>
      </c>
      <c r="B29" s="6" t="s">
        <v>31</v>
      </c>
      <c r="C29" s="51"/>
      <c r="D29" s="51"/>
      <c r="E29" s="51"/>
      <c r="F29" s="78"/>
      <c r="G29" s="77"/>
      <c r="H29" s="88">
        <f t="shared" si="1"/>
        <v>0</v>
      </c>
    </row>
    <row r="30" spans="1:8" ht="42" customHeight="1" x14ac:dyDescent="0.25">
      <c r="A30" s="5">
        <v>7</v>
      </c>
      <c r="B30" s="6" t="s">
        <v>32</v>
      </c>
      <c r="C30" s="51"/>
      <c r="D30" s="51"/>
      <c r="E30" s="51"/>
      <c r="F30" s="78"/>
      <c r="G30" s="77"/>
      <c r="H30" s="88">
        <f t="shared" si="1"/>
        <v>0</v>
      </c>
    </row>
    <row r="31" spans="1:8" ht="42" customHeight="1" x14ac:dyDescent="0.25">
      <c r="A31" s="5">
        <v>8</v>
      </c>
      <c r="B31" s="6" t="s">
        <v>33</v>
      </c>
      <c r="C31" s="51"/>
      <c r="D31" s="51"/>
      <c r="E31" s="51"/>
      <c r="F31" s="78"/>
      <c r="G31" s="77"/>
      <c r="H31" s="88">
        <f t="shared" si="1"/>
        <v>0</v>
      </c>
    </row>
    <row r="32" spans="1:8" ht="42" customHeight="1" x14ac:dyDescent="0.25">
      <c r="A32" s="5">
        <v>9</v>
      </c>
      <c r="B32" s="6" t="s">
        <v>34</v>
      </c>
      <c r="C32" s="51"/>
      <c r="D32" s="51"/>
      <c r="E32" s="51"/>
      <c r="F32" s="78"/>
      <c r="G32" s="77"/>
      <c r="H32" s="88">
        <f t="shared" si="1"/>
        <v>0</v>
      </c>
    </row>
    <row r="33" spans="1:8" ht="42" customHeight="1" thickBot="1" x14ac:dyDescent="0.3">
      <c r="A33" s="7">
        <v>10</v>
      </c>
      <c r="B33" s="8" t="s">
        <v>35</v>
      </c>
      <c r="C33" s="79"/>
      <c r="D33" s="79"/>
      <c r="E33" s="79"/>
      <c r="F33" s="80"/>
      <c r="G33" s="89"/>
      <c r="H33" s="90">
        <f t="shared" si="1"/>
        <v>0</v>
      </c>
    </row>
    <row r="34" spans="1:8" ht="20.25" customHeight="1" thickBot="1" x14ac:dyDescent="0.3">
      <c r="A34" s="2" t="s">
        <v>1</v>
      </c>
      <c r="B34" s="3" t="s">
        <v>2</v>
      </c>
      <c r="C34" s="4" t="s">
        <v>3</v>
      </c>
      <c r="D34" s="2" t="s">
        <v>4</v>
      </c>
      <c r="E34" s="3" t="s">
        <v>5</v>
      </c>
      <c r="F34" s="2" t="s">
        <v>6</v>
      </c>
      <c r="G34" s="4" t="s">
        <v>7</v>
      </c>
      <c r="H34" s="2" t="s">
        <v>8</v>
      </c>
    </row>
    <row r="35" spans="1:8" ht="21" customHeight="1" thickBot="1" x14ac:dyDescent="0.3">
      <c r="A35" s="99" t="s">
        <v>36</v>
      </c>
      <c r="B35" s="100"/>
      <c r="C35" s="100"/>
      <c r="D35" s="100"/>
      <c r="E35" s="100"/>
      <c r="F35" s="100"/>
      <c r="G35" s="100"/>
      <c r="H35" s="101"/>
    </row>
    <row r="36" spans="1:8" ht="42" customHeight="1" x14ac:dyDescent="0.25">
      <c r="A36" s="9">
        <v>1</v>
      </c>
      <c r="B36" s="10" t="s">
        <v>37</v>
      </c>
      <c r="C36" s="69"/>
      <c r="D36" s="69"/>
      <c r="E36" s="69"/>
      <c r="F36" s="81"/>
      <c r="G36" s="82"/>
      <c r="H36" s="87">
        <f t="shared" ref="H36:H42" si="2">+G36</f>
        <v>0</v>
      </c>
    </row>
    <row r="37" spans="1:8" ht="42" customHeight="1" x14ac:dyDescent="0.25">
      <c r="A37" s="5">
        <v>2</v>
      </c>
      <c r="B37" s="11" t="s">
        <v>38</v>
      </c>
      <c r="C37" s="51"/>
      <c r="D37" s="51"/>
      <c r="E37" s="51"/>
      <c r="F37" s="78"/>
      <c r="G37" s="77"/>
      <c r="H37" s="88">
        <f t="shared" si="2"/>
        <v>0</v>
      </c>
    </row>
    <row r="38" spans="1:8" ht="42" customHeight="1" x14ac:dyDescent="0.25">
      <c r="A38" s="5">
        <v>3</v>
      </c>
      <c r="B38" s="6" t="s">
        <v>39</v>
      </c>
      <c r="C38" s="51"/>
      <c r="D38" s="51"/>
      <c r="E38" s="51"/>
      <c r="F38" s="78"/>
      <c r="G38" s="77"/>
      <c r="H38" s="88">
        <f t="shared" si="2"/>
        <v>0</v>
      </c>
    </row>
    <row r="39" spans="1:8" ht="42" customHeight="1" x14ac:dyDescent="0.25">
      <c r="A39" s="5">
        <v>4</v>
      </c>
      <c r="B39" s="11" t="s">
        <v>40</v>
      </c>
      <c r="C39" s="51"/>
      <c r="D39" s="51"/>
      <c r="E39" s="51"/>
      <c r="F39" s="78"/>
      <c r="G39" s="77"/>
      <c r="H39" s="88">
        <f t="shared" si="2"/>
        <v>0</v>
      </c>
    </row>
    <row r="40" spans="1:8" ht="42" customHeight="1" x14ac:dyDescent="0.25">
      <c r="A40" s="5">
        <v>5</v>
      </c>
      <c r="B40" s="11" t="s">
        <v>41</v>
      </c>
      <c r="C40" s="51"/>
      <c r="D40" s="51"/>
      <c r="E40" s="51"/>
      <c r="F40" s="78"/>
      <c r="G40" s="77"/>
      <c r="H40" s="88">
        <f t="shared" si="2"/>
        <v>0</v>
      </c>
    </row>
    <row r="41" spans="1:8" ht="42" customHeight="1" x14ac:dyDescent="0.25">
      <c r="A41" s="5">
        <v>6</v>
      </c>
      <c r="B41" s="6" t="s">
        <v>42</v>
      </c>
      <c r="C41" s="83"/>
      <c r="D41" s="83"/>
      <c r="E41" s="83"/>
      <c r="F41" s="83"/>
      <c r="G41" s="77"/>
      <c r="H41" s="88">
        <f t="shared" si="2"/>
        <v>0</v>
      </c>
    </row>
    <row r="42" spans="1:8" ht="42" customHeight="1" thickBot="1" x14ac:dyDescent="0.3">
      <c r="A42" s="7">
        <v>7</v>
      </c>
      <c r="B42" s="12" t="s">
        <v>43</v>
      </c>
      <c r="C42" s="84"/>
      <c r="D42" s="84"/>
      <c r="E42" s="84"/>
      <c r="F42" s="84"/>
      <c r="G42" s="89"/>
      <c r="H42" s="90">
        <f t="shared" si="2"/>
        <v>0</v>
      </c>
    </row>
  </sheetData>
  <dataConsolidate/>
  <mergeCells count="9">
    <mergeCell ref="A6:H6"/>
    <mergeCell ref="A23:H23"/>
    <mergeCell ref="A35:H35"/>
    <mergeCell ref="A1:A3"/>
    <mergeCell ref="B1:E3"/>
    <mergeCell ref="F1:H1"/>
    <mergeCell ref="F2:H2"/>
    <mergeCell ref="F3:H3"/>
    <mergeCell ref="A4:H4"/>
  </mergeCells>
  <conditionalFormatting sqref="H7:H21">
    <cfRule type="cellIs" dxfId="83" priority="16" stopIfTrue="1" operator="equal">
      <formula>"INMINENTE"</formula>
    </cfRule>
    <cfRule type="cellIs" dxfId="82" priority="17" stopIfTrue="1" operator="equal">
      <formula>"POSIBLE"</formula>
    </cfRule>
    <cfRule type="cellIs" dxfId="81" priority="18" stopIfTrue="1" operator="equal">
      <formula>"PROBABLE"</formula>
    </cfRule>
  </conditionalFormatting>
  <conditionalFormatting sqref="H7:H21">
    <cfRule type="cellIs" dxfId="80" priority="13" operator="equal">
      <formula>"INMINENTE"</formula>
    </cfRule>
    <cfRule type="cellIs" dxfId="79" priority="14" operator="equal">
      <formula>"PROBABLE"</formula>
    </cfRule>
    <cfRule type="cellIs" dxfId="78" priority="15" operator="equal">
      <formula>"POSIBLE"</formula>
    </cfRule>
  </conditionalFormatting>
  <conditionalFormatting sqref="H24:H33">
    <cfRule type="cellIs" dxfId="77" priority="10" stopIfTrue="1" operator="equal">
      <formula>"INMINENTE"</formula>
    </cfRule>
    <cfRule type="cellIs" dxfId="76" priority="11" stopIfTrue="1" operator="equal">
      <formula>"POSIBLE"</formula>
    </cfRule>
    <cfRule type="cellIs" dxfId="75" priority="12" stopIfTrue="1" operator="equal">
      <formula>"PROBABLE"</formula>
    </cfRule>
  </conditionalFormatting>
  <conditionalFormatting sqref="H24:H33">
    <cfRule type="cellIs" dxfId="74" priority="7" operator="equal">
      <formula>"INMINENTE"</formula>
    </cfRule>
    <cfRule type="cellIs" dxfId="73" priority="8" operator="equal">
      <formula>"PROBABLE"</formula>
    </cfRule>
    <cfRule type="cellIs" dxfId="72" priority="9" operator="equal">
      <formula>"POSIBLE"</formula>
    </cfRule>
  </conditionalFormatting>
  <conditionalFormatting sqref="H36:H42">
    <cfRule type="cellIs" dxfId="71" priority="4" stopIfTrue="1" operator="equal">
      <formula>"INMINENTE"</formula>
    </cfRule>
    <cfRule type="cellIs" dxfId="70" priority="5" stopIfTrue="1" operator="equal">
      <formula>"POSIBLE"</formula>
    </cfRule>
    <cfRule type="cellIs" dxfId="69" priority="6" stopIfTrue="1" operator="equal">
      <formula>"PROBABLE"</formula>
    </cfRule>
  </conditionalFormatting>
  <conditionalFormatting sqref="H36:H42">
    <cfRule type="cellIs" dxfId="68" priority="1" operator="equal">
      <formula>"INMINENTE"</formula>
    </cfRule>
    <cfRule type="cellIs" dxfId="67" priority="2" operator="equal">
      <formula>"PROBABLE"</formula>
    </cfRule>
    <cfRule type="cellIs" dxfId="66" priority="3" operator="equal">
      <formula>"POSIBLE"</formula>
    </cfRule>
  </conditionalFormatting>
  <pageMargins left="0.7" right="0.7" top="0.75" bottom="0.75" header="0.3" footer="0.3"/>
  <pageSetup paperSize="9"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'varios '!$A$2:$A$4</xm:f>
          </x14:formula1>
          <xm:sqref>G7:G21 G24:G33 G36:G42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0"/>
  <sheetViews>
    <sheetView zoomScale="86" zoomScaleNormal="86" workbookViewId="0">
      <selection activeCell="H6" sqref="H6:H7"/>
    </sheetView>
  </sheetViews>
  <sheetFormatPr baseColWidth="10" defaultColWidth="11.5703125" defaultRowHeight="12" x14ac:dyDescent="0.25"/>
  <cols>
    <col min="1" max="1" width="6.5703125" style="13" customWidth="1"/>
    <col min="2" max="2" width="6.5703125" style="15" customWidth="1"/>
    <col min="3" max="3" width="31.42578125" style="13" customWidth="1"/>
    <col min="4" max="6" width="13.85546875" style="15" customWidth="1"/>
    <col min="7" max="7" width="19.85546875" style="14" customWidth="1"/>
    <col min="8" max="8" width="53.7109375" style="14" customWidth="1"/>
    <col min="9" max="16384" width="11.5703125" style="13"/>
  </cols>
  <sheetData>
    <row r="1" spans="1:8" ht="22.5" customHeight="1" x14ac:dyDescent="0.25">
      <c r="A1" s="116"/>
      <c r="B1" s="116"/>
      <c r="C1" s="117" t="s">
        <v>154</v>
      </c>
      <c r="D1" s="117"/>
      <c r="E1" s="117"/>
      <c r="F1" s="117"/>
      <c r="G1" s="112" t="s">
        <v>156</v>
      </c>
      <c r="H1" s="112"/>
    </row>
    <row r="2" spans="1:8" ht="22.5" customHeight="1" x14ac:dyDescent="0.25">
      <c r="A2" s="116"/>
      <c r="B2" s="116"/>
      <c r="C2" s="117"/>
      <c r="D2" s="117"/>
      <c r="E2" s="117"/>
      <c r="F2" s="117"/>
      <c r="G2" s="112" t="s">
        <v>163</v>
      </c>
      <c r="H2" s="112"/>
    </row>
    <row r="3" spans="1:8" ht="22.5" customHeight="1" x14ac:dyDescent="0.25">
      <c r="A3" s="116"/>
      <c r="B3" s="116"/>
      <c r="C3" s="117"/>
      <c r="D3" s="117"/>
      <c r="E3" s="117"/>
      <c r="F3" s="117"/>
      <c r="G3" s="112" t="s">
        <v>0</v>
      </c>
      <c r="H3" s="112"/>
    </row>
    <row r="4" spans="1:8" ht="87.75" customHeight="1" x14ac:dyDescent="0.25">
      <c r="A4" s="121" t="s">
        <v>147</v>
      </c>
      <c r="B4" s="122"/>
      <c r="C4" s="122"/>
      <c r="D4" s="122"/>
      <c r="E4" s="122"/>
      <c r="F4" s="122"/>
      <c r="G4" s="122"/>
      <c r="H4" s="122"/>
    </row>
    <row r="5" spans="1:8" ht="30" customHeight="1" x14ac:dyDescent="0.25">
      <c r="A5" s="123" t="s">
        <v>75</v>
      </c>
      <c r="B5" s="124"/>
      <c r="C5" s="124"/>
      <c r="D5" s="124"/>
      <c r="E5" s="124"/>
      <c r="F5" s="124"/>
      <c r="G5" s="124"/>
      <c r="H5" s="125"/>
    </row>
    <row r="6" spans="1:8" ht="21.75" customHeight="1" x14ac:dyDescent="0.25">
      <c r="A6" s="126" t="s">
        <v>59</v>
      </c>
      <c r="B6" s="126"/>
      <c r="C6" s="127" t="s">
        <v>58</v>
      </c>
      <c r="D6" s="126" t="s">
        <v>57</v>
      </c>
      <c r="E6" s="126"/>
      <c r="F6" s="126"/>
      <c r="G6" s="129" t="s">
        <v>7</v>
      </c>
      <c r="H6" s="129" t="s">
        <v>56</v>
      </c>
    </row>
    <row r="7" spans="1:8" ht="21.75" customHeight="1" x14ac:dyDescent="0.25">
      <c r="A7" s="126"/>
      <c r="B7" s="126"/>
      <c r="C7" s="128"/>
      <c r="D7" s="75" t="s">
        <v>55</v>
      </c>
      <c r="E7" s="75" t="s">
        <v>54</v>
      </c>
      <c r="F7" s="75" t="s">
        <v>53</v>
      </c>
      <c r="G7" s="129"/>
      <c r="H7" s="129"/>
    </row>
    <row r="8" spans="1:8" ht="24" customHeight="1" x14ac:dyDescent="0.25">
      <c r="A8" s="118" t="s">
        <v>74</v>
      </c>
      <c r="B8" s="118"/>
      <c r="C8" s="118"/>
      <c r="D8" s="118"/>
      <c r="E8" s="118"/>
      <c r="F8" s="118"/>
      <c r="G8" s="118"/>
      <c r="H8" s="119"/>
    </row>
    <row r="9" spans="1:8" ht="63" customHeight="1" x14ac:dyDescent="0.25">
      <c r="A9" s="120">
        <v>1</v>
      </c>
      <c r="B9" s="120"/>
      <c r="C9" s="24" t="s">
        <v>73</v>
      </c>
      <c r="D9" s="22"/>
      <c r="E9" s="28"/>
      <c r="F9" s="22"/>
      <c r="G9" s="21" t="b">
        <f t="shared" ref="G9:G15" si="0">IF(D9="X",1,IF(E9="X",0.5,IF(F9="X",0)))</f>
        <v>0</v>
      </c>
      <c r="H9" s="27" t="s">
        <v>149</v>
      </c>
    </row>
    <row r="10" spans="1:8" ht="87.75" customHeight="1" x14ac:dyDescent="0.25">
      <c r="A10" s="120">
        <v>2</v>
      </c>
      <c r="B10" s="120"/>
      <c r="C10" s="24" t="s">
        <v>72</v>
      </c>
      <c r="D10" s="22"/>
      <c r="E10" s="22"/>
      <c r="F10" s="22"/>
      <c r="G10" s="21" t="b">
        <f t="shared" si="0"/>
        <v>0</v>
      </c>
      <c r="H10" s="27"/>
    </row>
    <row r="11" spans="1:8" ht="66" customHeight="1" x14ac:dyDescent="0.25">
      <c r="A11" s="120">
        <v>3</v>
      </c>
      <c r="B11" s="120">
        <v>3</v>
      </c>
      <c r="C11" s="24" t="s">
        <v>71</v>
      </c>
      <c r="D11" s="22"/>
      <c r="E11" s="22"/>
      <c r="F11" s="22"/>
      <c r="G11" s="21" t="b">
        <f t="shared" si="0"/>
        <v>0</v>
      </c>
      <c r="H11" s="27"/>
    </row>
    <row r="12" spans="1:8" ht="87" customHeight="1" x14ac:dyDescent="0.25">
      <c r="A12" s="120">
        <v>4</v>
      </c>
      <c r="B12" s="120"/>
      <c r="C12" s="24" t="s">
        <v>70</v>
      </c>
      <c r="D12" s="22"/>
      <c r="E12" s="22"/>
      <c r="F12" s="22"/>
      <c r="G12" s="21" t="b">
        <f t="shared" si="0"/>
        <v>0</v>
      </c>
      <c r="H12" s="27"/>
    </row>
    <row r="13" spans="1:8" ht="108" customHeight="1" x14ac:dyDescent="0.25">
      <c r="A13" s="120">
        <v>5</v>
      </c>
      <c r="B13" s="120"/>
      <c r="C13" s="24" t="s">
        <v>69</v>
      </c>
      <c r="D13" s="22"/>
      <c r="E13" s="28"/>
      <c r="F13" s="22"/>
      <c r="G13" s="21" t="b">
        <f t="shared" si="0"/>
        <v>0</v>
      </c>
      <c r="H13" s="27"/>
    </row>
    <row r="14" spans="1:8" ht="75.75" customHeight="1" x14ac:dyDescent="0.25">
      <c r="A14" s="120">
        <v>6</v>
      </c>
      <c r="B14" s="120"/>
      <c r="C14" s="24" t="s">
        <v>68</v>
      </c>
      <c r="D14" s="22"/>
      <c r="E14" s="22"/>
      <c r="F14" s="22"/>
      <c r="G14" s="21" t="b">
        <f t="shared" si="0"/>
        <v>0</v>
      </c>
      <c r="H14" s="27"/>
    </row>
    <row r="15" spans="1:8" ht="60.75" customHeight="1" x14ac:dyDescent="0.25">
      <c r="A15" s="120">
        <v>7</v>
      </c>
      <c r="B15" s="120"/>
      <c r="C15" s="24" t="s">
        <v>67</v>
      </c>
      <c r="D15" s="22"/>
      <c r="E15" s="22"/>
      <c r="F15" s="22"/>
      <c r="G15" s="21" t="b">
        <f t="shared" si="0"/>
        <v>0</v>
      </c>
      <c r="H15" s="27"/>
    </row>
    <row r="16" spans="1:8" ht="21" customHeight="1" x14ac:dyDescent="0.25">
      <c r="A16" s="132" t="s">
        <v>66</v>
      </c>
      <c r="B16" s="132"/>
      <c r="C16" s="132"/>
      <c r="D16" s="132"/>
      <c r="E16" s="132"/>
      <c r="F16" s="132"/>
      <c r="G16" s="19">
        <f>(G9+G10+G11+G12+G13+G14+G15)/7</f>
        <v>0</v>
      </c>
      <c r="H16" s="18" t="str">
        <f>IF(G16&lt;=0.33,"MALO",IF(G16&lt;=0.67,"REGULAR","BUENO"))</f>
        <v>MALO</v>
      </c>
    </row>
    <row r="17" spans="1:8" ht="15" customHeight="1" x14ac:dyDescent="0.25">
      <c r="A17" s="133"/>
      <c r="B17" s="133"/>
      <c r="C17" s="133"/>
      <c r="D17" s="133"/>
      <c r="E17" s="133"/>
      <c r="F17" s="133"/>
      <c r="G17" s="133"/>
      <c r="H17" s="133"/>
    </row>
    <row r="18" spans="1:8" ht="25.5" customHeight="1" x14ac:dyDescent="0.25">
      <c r="A18" s="126" t="s">
        <v>59</v>
      </c>
      <c r="B18" s="126"/>
      <c r="C18" s="127" t="s">
        <v>58</v>
      </c>
      <c r="D18" s="126" t="s">
        <v>57</v>
      </c>
      <c r="E18" s="126"/>
      <c r="F18" s="126"/>
      <c r="G18" s="129" t="s">
        <v>7</v>
      </c>
      <c r="H18" s="129" t="s">
        <v>56</v>
      </c>
    </row>
    <row r="19" spans="1:8" ht="25.5" customHeight="1" x14ac:dyDescent="0.25">
      <c r="A19" s="126"/>
      <c r="B19" s="126"/>
      <c r="C19" s="128"/>
      <c r="D19" s="26" t="s">
        <v>55</v>
      </c>
      <c r="E19" s="26" t="s">
        <v>54</v>
      </c>
      <c r="F19" s="26" t="s">
        <v>53</v>
      </c>
      <c r="G19" s="129"/>
      <c r="H19" s="129"/>
    </row>
    <row r="20" spans="1:8" ht="23.25" customHeight="1" x14ac:dyDescent="0.25">
      <c r="A20" s="134" t="s">
        <v>65</v>
      </c>
      <c r="B20" s="134"/>
      <c r="C20" s="134"/>
      <c r="D20" s="134"/>
      <c r="E20" s="134"/>
      <c r="F20" s="134"/>
      <c r="G20" s="134"/>
      <c r="H20" s="135"/>
    </row>
    <row r="21" spans="1:8" ht="44.25" customHeight="1" x14ac:dyDescent="0.25">
      <c r="A21" s="120">
        <v>1</v>
      </c>
      <c r="B21" s="120"/>
      <c r="C21" s="24" t="s">
        <v>64</v>
      </c>
      <c r="D21" s="22"/>
      <c r="E21" s="22"/>
      <c r="F21" s="22"/>
      <c r="G21" s="21" t="b">
        <f>IF(D21="X",1,IF(E21="X",0.5,IF(F21="X",0)))</f>
        <v>0</v>
      </c>
      <c r="H21" s="27"/>
    </row>
    <row r="22" spans="1:8" ht="72" customHeight="1" x14ac:dyDescent="0.25">
      <c r="A22" s="120">
        <v>2</v>
      </c>
      <c r="B22" s="120"/>
      <c r="C22" s="24" t="s">
        <v>63</v>
      </c>
      <c r="D22" s="22"/>
      <c r="E22" s="22"/>
      <c r="F22" s="22"/>
      <c r="G22" s="21" t="b">
        <f>IF(D22="X",1,IF(E22="X",0.5,IF(F22="X",0)))</f>
        <v>0</v>
      </c>
      <c r="H22" s="27"/>
    </row>
    <row r="23" spans="1:8" ht="57" customHeight="1" x14ac:dyDescent="0.25">
      <c r="A23" s="120">
        <v>3</v>
      </c>
      <c r="B23" s="120"/>
      <c r="C23" s="24" t="s">
        <v>62</v>
      </c>
      <c r="D23" s="22"/>
      <c r="E23" s="22"/>
      <c r="F23" s="22"/>
      <c r="G23" s="21" t="b">
        <f>IF(D23="X",1,IF(E23="X",0.5,IF(F23="X",0)))</f>
        <v>0</v>
      </c>
      <c r="H23" s="27"/>
    </row>
    <row r="24" spans="1:8" ht="44.25" customHeight="1" x14ac:dyDescent="0.25">
      <c r="A24" s="120">
        <v>4</v>
      </c>
      <c r="B24" s="120"/>
      <c r="C24" s="24" t="s">
        <v>61</v>
      </c>
      <c r="D24" s="22"/>
      <c r="E24" s="22"/>
      <c r="F24" s="22"/>
      <c r="G24" s="21" t="b">
        <f>IF(D24="X",1,IF(E24="X",0.5,IF(F24="X",0)))</f>
        <v>0</v>
      </c>
      <c r="H24" s="27"/>
    </row>
    <row r="25" spans="1:8" ht="24" customHeight="1" x14ac:dyDescent="0.25">
      <c r="A25" s="130" t="s">
        <v>60</v>
      </c>
      <c r="B25" s="130"/>
      <c r="C25" s="130"/>
      <c r="D25" s="130"/>
      <c r="E25" s="130"/>
      <c r="F25" s="131"/>
      <c r="G25" s="19">
        <f>(+G21+G22+G23+G24)/4</f>
        <v>0</v>
      </c>
      <c r="H25" s="18" t="str">
        <f>IF(G25&lt;=0.33,"MALO",IF(G25&lt;=0.67,"REGULAR","BUENO"))</f>
        <v>MALO</v>
      </c>
    </row>
    <row r="26" spans="1:8" x14ac:dyDescent="0.25">
      <c r="B26" s="136"/>
      <c r="C26" s="137"/>
      <c r="D26" s="137"/>
      <c r="E26" s="137"/>
      <c r="F26" s="137"/>
      <c r="G26" s="137"/>
      <c r="H26" s="137"/>
    </row>
    <row r="27" spans="1:8" ht="19.5" customHeight="1" x14ac:dyDescent="0.25">
      <c r="A27" s="126" t="s">
        <v>59</v>
      </c>
      <c r="B27" s="126"/>
      <c r="C27" s="127" t="s">
        <v>58</v>
      </c>
      <c r="D27" s="126" t="s">
        <v>57</v>
      </c>
      <c r="E27" s="126"/>
      <c r="F27" s="126"/>
      <c r="G27" s="129" t="s">
        <v>7</v>
      </c>
      <c r="H27" s="129" t="s">
        <v>56</v>
      </c>
    </row>
    <row r="28" spans="1:8" ht="19.5" customHeight="1" x14ac:dyDescent="0.25">
      <c r="A28" s="126"/>
      <c r="B28" s="126"/>
      <c r="C28" s="128"/>
      <c r="D28" s="26" t="s">
        <v>55</v>
      </c>
      <c r="E28" s="26" t="s">
        <v>54</v>
      </c>
      <c r="F28" s="26" t="s">
        <v>53</v>
      </c>
      <c r="G28" s="129"/>
      <c r="H28" s="129"/>
    </row>
    <row r="29" spans="1:8" ht="24" customHeight="1" x14ac:dyDescent="0.25">
      <c r="A29" s="139" t="s">
        <v>52</v>
      </c>
      <c r="B29" s="139"/>
      <c r="C29" s="139"/>
      <c r="D29" s="139"/>
      <c r="E29" s="139"/>
      <c r="F29" s="139"/>
      <c r="G29" s="139"/>
      <c r="H29" s="139"/>
    </row>
    <row r="30" spans="1:8" ht="84" customHeight="1" x14ac:dyDescent="0.25">
      <c r="A30" s="120">
        <v>1</v>
      </c>
      <c r="B30" s="120"/>
      <c r="C30" s="24" t="s">
        <v>51</v>
      </c>
      <c r="D30" s="22"/>
      <c r="E30" s="22"/>
      <c r="F30" s="22"/>
      <c r="G30" s="21" t="b">
        <f>IF(D30="X",1,IF(E30="X",0.5,IF(F30="X",0)))</f>
        <v>0</v>
      </c>
      <c r="H30" s="25"/>
    </row>
    <row r="31" spans="1:8" ht="69" customHeight="1" x14ac:dyDescent="0.25">
      <c r="A31" s="120">
        <v>2</v>
      </c>
      <c r="B31" s="120"/>
      <c r="C31" s="24" t="s">
        <v>50</v>
      </c>
      <c r="D31" s="22"/>
      <c r="E31" s="22"/>
      <c r="F31" s="22"/>
      <c r="G31" s="21" t="b">
        <f>IF(D31="X",1,IF(E31="X",0.5,IF(F31="X",0)))</f>
        <v>0</v>
      </c>
      <c r="H31" s="20"/>
    </row>
    <row r="32" spans="1:8" ht="60" customHeight="1" x14ac:dyDescent="0.25">
      <c r="A32" s="120">
        <v>3</v>
      </c>
      <c r="B32" s="120"/>
      <c r="C32" s="24" t="s">
        <v>49</v>
      </c>
      <c r="D32" s="22"/>
      <c r="E32" s="22"/>
      <c r="F32" s="22"/>
      <c r="G32" s="21" t="b">
        <f>IF(D32="X",1,IF(E32="X",0.5,IF(F32="X",0)))</f>
        <v>0</v>
      </c>
      <c r="H32" s="20"/>
    </row>
    <row r="33" spans="1:8" ht="76.5" x14ac:dyDescent="0.25">
      <c r="A33" s="120">
        <v>4</v>
      </c>
      <c r="B33" s="120"/>
      <c r="C33" s="24" t="s">
        <v>48</v>
      </c>
      <c r="D33" s="22"/>
      <c r="E33" s="22"/>
      <c r="F33" s="22"/>
      <c r="G33" s="21" t="b">
        <f>IF(D33="X",1,IF(E33="X",0.5,IF(F33="X",0)))</f>
        <v>0</v>
      </c>
      <c r="H33" s="20"/>
    </row>
    <row r="34" spans="1:8" ht="28.5" customHeight="1" x14ac:dyDescent="0.25">
      <c r="A34" s="120">
        <v>5</v>
      </c>
      <c r="B34" s="120"/>
      <c r="C34" s="24" t="s">
        <v>47</v>
      </c>
      <c r="D34" s="23"/>
      <c r="E34" s="22"/>
      <c r="F34" s="22"/>
      <c r="G34" s="21" t="b">
        <f>IF(D34="X",1,IF(E34="X",0.5,IF(F34="X",0)))</f>
        <v>0</v>
      </c>
      <c r="H34" s="20"/>
    </row>
    <row r="35" spans="1:8" ht="26.25" customHeight="1" x14ac:dyDescent="0.25">
      <c r="A35" s="132" t="s">
        <v>46</v>
      </c>
      <c r="B35" s="132"/>
      <c r="C35" s="132"/>
      <c r="D35" s="132"/>
      <c r="E35" s="132"/>
      <c r="F35" s="132"/>
      <c r="G35" s="19">
        <f>(G30+G31+G32+G33+G34)/5</f>
        <v>0</v>
      </c>
      <c r="H35" s="74" t="str">
        <f>IF(G35&lt;=0.33,"MALO",IF(G35&lt;=0.67,"REGULAR","BUENO"))</f>
        <v>MALO</v>
      </c>
    </row>
    <row r="36" spans="1:8" ht="24" customHeight="1" x14ac:dyDescent="0.25">
      <c r="A36" s="138" t="s">
        <v>45</v>
      </c>
      <c r="B36" s="138"/>
      <c r="C36" s="138"/>
      <c r="D36" s="138"/>
      <c r="E36" s="138"/>
      <c r="F36" s="138"/>
      <c r="G36" s="17">
        <f>(G16+G25+G35)</f>
        <v>0</v>
      </c>
      <c r="H36" s="16" t="str">
        <f>IF(G36&lt;=1,"ALTA",IF(G36&lt;=2,"MEDIA","BAJA"))</f>
        <v>ALTA</v>
      </c>
    </row>
    <row r="40" spans="1:8" x14ac:dyDescent="0.25">
      <c r="F40" s="15" t="s">
        <v>44</v>
      </c>
    </row>
  </sheetData>
  <mergeCells count="47">
    <mergeCell ref="A35:F35"/>
    <mergeCell ref="A36:F36"/>
    <mergeCell ref="A29:H29"/>
    <mergeCell ref="A30:B30"/>
    <mergeCell ref="A31:B31"/>
    <mergeCell ref="A32:B32"/>
    <mergeCell ref="A33:B33"/>
    <mergeCell ref="A34:B34"/>
    <mergeCell ref="B26:H26"/>
    <mergeCell ref="A27:B28"/>
    <mergeCell ref="C27:C28"/>
    <mergeCell ref="D27:F27"/>
    <mergeCell ref="G27:G28"/>
    <mergeCell ref="H27:H28"/>
    <mergeCell ref="A13:B13"/>
    <mergeCell ref="A25:F25"/>
    <mergeCell ref="A14:B14"/>
    <mergeCell ref="A15:B15"/>
    <mergeCell ref="A16:F16"/>
    <mergeCell ref="A17:H17"/>
    <mergeCell ref="A18:B19"/>
    <mergeCell ref="C18:C19"/>
    <mergeCell ref="D18:F18"/>
    <mergeCell ref="G18:G19"/>
    <mergeCell ref="H18:H19"/>
    <mergeCell ref="A20:H20"/>
    <mergeCell ref="A21:B21"/>
    <mergeCell ref="A22:B22"/>
    <mergeCell ref="A23:B23"/>
    <mergeCell ref="A24:B24"/>
    <mergeCell ref="A4:H4"/>
    <mergeCell ref="A5:H5"/>
    <mergeCell ref="A6:B7"/>
    <mergeCell ref="C6:C7"/>
    <mergeCell ref="D6:F6"/>
    <mergeCell ref="G6:G7"/>
    <mergeCell ref="H6:H7"/>
    <mergeCell ref="A8:H8"/>
    <mergeCell ref="A9:B9"/>
    <mergeCell ref="A10:B10"/>
    <mergeCell ref="A11:B11"/>
    <mergeCell ref="A12:B12"/>
    <mergeCell ref="A1:B3"/>
    <mergeCell ref="C1:F3"/>
    <mergeCell ref="G1:H1"/>
    <mergeCell ref="G2:H2"/>
    <mergeCell ref="G3:H3"/>
  </mergeCells>
  <conditionalFormatting sqref="H35">
    <cfRule type="cellIs" dxfId="65" priority="10" stopIfTrue="1" operator="equal">
      <formula>"BUENO"</formula>
    </cfRule>
    <cfRule type="cellIs" dxfId="64" priority="11" stopIfTrue="1" operator="equal">
      <formula>"REGULAR"</formula>
    </cfRule>
    <cfRule type="cellIs" dxfId="63" priority="12" stopIfTrue="1" operator="equal">
      <formula>"MALO"</formula>
    </cfRule>
  </conditionalFormatting>
  <conditionalFormatting sqref="H25">
    <cfRule type="cellIs" dxfId="62" priority="7" stopIfTrue="1" operator="equal">
      <formula>"BUENO"</formula>
    </cfRule>
    <cfRule type="cellIs" dxfId="61" priority="8" stopIfTrue="1" operator="equal">
      <formula>"REGULAR"</formula>
    </cfRule>
    <cfRule type="cellIs" dxfId="60" priority="9" stopIfTrue="1" operator="equal">
      <formula>"MALO"</formula>
    </cfRule>
  </conditionalFormatting>
  <conditionalFormatting sqref="H16">
    <cfRule type="cellIs" dxfId="59" priority="4" stopIfTrue="1" operator="equal">
      <formula>"BUENO"</formula>
    </cfRule>
    <cfRule type="cellIs" dxfId="58" priority="5" stopIfTrue="1" operator="equal">
      <formula>"REGULAR"</formula>
    </cfRule>
    <cfRule type="cellIs" dxfId="57" priority="6" stopIfTrue="1" operator="equal">
      <formula>"MALO"</formula>
    </cfRule>
  </conditionalFormatting>
  <conditionalFormatting sqref="H36">
    <cfRule type="cellIs" dxfId="56" priority="1" stopIfTrue="1" operator="equal">
      <formula>"BAJA"</formula>
    </cfRule>
    <cfRule type="cellIs" dxfId="55" priority="2" stopIfTrue="1" operator="equal">
      <formula>"MEDIA"</formula>
    </cfRule>
    <cfRule type="cellIs" dxfId="54" priority="3" stopIfTrue="1" operator="equal">
      <formula>"ALTA"</formula>
    </cfRule>
  </conditionalFormatting>
  <pageMargins left="0.7" right="0.7" top="0.75" bottom="0.75" header="0.3" footer="0.3"/>
  <pageSetup paperSize="9" orientation="portrait"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9"/>
  <sheetViews>
    <sheetView tabSelected="1" zoomScale="87" zoomScaleNormal="87" workbookViewId="0">
      <selection activeCell="G2" sqref="G2:H2"/>
    </sheetView>
  </sheetViews>
  <sheetFormatPr baseColWidth="10" defaultColWidth="11.5703125" defaultRowHeight="12.75" x14ac:dyDescent="0.25"/>
  <cols>
    <col min="1" max="2" width="6.7109375" style="44" customWidth="1"/>
    <col min="3" max="3" width="30.85546875" style="44" customWidth="1"/>
    <col min="4" max="6" width="11.5703125" style="45"/>
    <col min="7" max="7" width="17.42578125" style="46" customWidth="1"/>
    <col min="8" max="8" width="57.42578125" style="45" customWidth="1"/>
    <col min="9" max="16384" width="11.5703125" style="44"/>
  </cols>
  <sheetData>
    <row r="1" spans="1:8" ht="18.75" customHeight="1" x14ac:dyDescent="0.25">
      <c r="A1" s="142"/>
      <c r="B1" s="142"/>
      <c r="C1" s="143" t="s">
        <v>154</v>
      </c>
      <c r="D1" s="144"/>
      <c r="E1" s="144"/>
      <c r="F1" s="144"/>
      <c r="G1" s="145" t="s">
        <v>157</v>
      </c>
      <c r="H1" s="145"/>
    </row>
    <row r="2" spans="1:8" ht="18.75" customHeight="1" x14ac:dyDescent="0.25">
      <c r="A2" s="142"/>
      <c r="B2" s="142"/>
      <c r="C2" s="144"/>
      <c r="D2" s="144"/>
      <c r="E2" s="144"/>
      <c r="F2" s="144"/>
      <c r="G2" s="145" t="s">
        <v>167</v>
      </c>
      <c r="H2" s="145"/>
    </row>
    <row r="3" spans="1:8" ht="18.75" customHeight="1" x14ac:dyDescent="0.25">
      <c r="A3" s="142"/>
      <c r="B3" s="142"/>
      <c r="C3" s="144"/>
      <c r="D3" s="144"/>
      <c r="E3" s="144"/>
      <c r="F3" s="144"/>
      <c r="G3" s="145" t="s">
        <v>0</v>
      </c>
      <c r="H3" s="145"/>
    </row>
    <row r="4" spans="1:8" ht="87.75" customHeight="1" x14ac:dyDescent="0.25">
      <c r="A4" s="140" t="s">
        <v>148</v>
      </c>
      <c r="B4" s="141"/>
      <c r="C4" s="141"/>
      <c r="D4" s="141"/>
      <c r="E4" s="141"/>
      <c r="F4" s="141"/>
      <c r="G4" s="141"/>
      <c r="H4" s="141"/>
    </row>
    <row r="5" spans="1:8" ht="30" customHeight="1" x14ac:dyDescent="0.25">
      <c r="A5" s="146" t="s">
        <v>116</v>
      </c>
      <c r="B5" s="147"/>
      <c r="C5" s="147"/>
      <c r="D5" s="147"/>
      <c r="E5" s="147"/>
      <c r="F5" s="147"/>
      <c r="G5" s="147"/>
      <c r="H5" s="148"/>
    </row>
    <row r="6" spans="1:8" ht="16.5" customHeight="1" x14ac:dyDescent="0.25">
      <c r="A6" s="126" t="s">
        <v>59</v>
      </c>
      <c r="B6" s="126"/>
      <c r="C6" s="127" t="s">
        <v>58</v>
      </c>
      <c r="D6" s="126" t="s">
        <v>57</v>
      </c>
      <c r="E6" s="126"/>
      <c r="F6" s="126"/>
      <c r="G6" s="129" t="s">
        <v>7</v>
      </c>
      <c r="H6" s="129" t="s">
        <v>56</v>
      </c>
    </row>
    <row r="7" spans="1:8" ht="16.5" customHeight="1" x14ac:dyDescent="0.25">
      <c r="A7" s="126"/>
      <c r="B7" s="126"/>
      <c r="C7" s="128"/>
      <c r="D7" s="26" t="s">
        <v>55</v>
      </c>
      <c r="E7" s="26" t="s">
        <v>54</v>
      </c>
      <c r="F7" s="26" t="s">
        <v>53</v>
      </c>
      <c r="G7" s="129"/>
      <c r="H7" s="129"/>
    </row>
    <row r="8" spans="1:8" ht="23.25" customHeight="1" x14ac:dyDescent="0.25">
      <c r="A8" s="151" t="s">
        <v>115</v>
      </c>
      <c r="B8" s="151"/>
      <c r="C8" s="151"/>
      <c r="D8" s="151"/>
      <c r="E8" s="151"/>
      <c r="F8" s="151"/>
      <c r="G8" s="151"/>
      <c r="H8" s="151"/>
    </row>
    <row r="9" spans="1:8" ht="62.25" customHeight="1" x14ac:dyDescent="0.25">
      <c r="A9" s="149">
        <v>1</v>
      </c>
      <c r="B9" s="150"/>
      <c r="C9" s="53" t="s">
        <v>114</v>
      </c>
      <c r="D9" s="22"/>
      <c r="E9" s="22"/>
      <c r="F9" s="22"/>
      <c r="G9" s="21" t="b">
        <f>IF(D9="X",1,IF(E9="X",0.5,IF(F9="X",0)))</f>
        <v>0</v>
      </c>
      <c r="H9" s="49"/>
    </row>
    <row r="10" spans="1:8" ht="90.75" customHeight="1" x14ac:dyDescent="0.25">
      <c r="A10" s="149">
        <v>2</v>
      </c>
      <c r="B10" s="150">
        <v>2</v>
      </c>
      <c r="C10" s="24" t="s">
        <v>113</v>
      </c>
      <c r="D10" s="22"/>
      <c r="E10" s="52"/>
      <c r="F10" s="22"/>
      <c r="G10" s="21" t="b">
        <f>IF(D10="X",1,IF(E10="X",0.5,IF(F10="X",0)))</f>
        <v>0</v>
      </c>
      <c r="H10" s="49"/>
    </row>
    <row r="11" spans="1:8" ht="20.25" customHeight="1" x14ac:dyDescent="0.25">
      <c r="A11" s="132" t="s">
        <v>112</v>
      </c>
      <c r="B11" s="132"/>
      <c r="C11" s="132"/>
      <c r="D11" s="132"/>
      <c r="E11" s="132"/>
      <c r="F11" s="132"/>
      <c r="G11" s="19">
        <f>(+G9+G10)/2</f>
        <v>0</v>
      </c>
      <c r="H11" s="18" t="str">
        <f>IF(G11&lt;=0.33,"MALO",IF(G11&lt;=0.67,"REGULAR","BUENO"))</f>
        <v>MALO</v>
      </c>
    </row>
    <row r="12" spans="1:8" x14ac:dyDescent="0.25">
      <c r="A12" s="152"/>
      <c r="B12" s="152"/>
      <c r="C12" s="152"/>
      <c r="D12" s="152"/>
      <c r="E12" s="152"/>
      <c r="F12" s="152"/>
      <c r="G12" s="152"/>
      <c r="H12" s="152"/>
    </row>
    <row r="13" spans="1:8" ht="21.75" customHeight="1" x14ac:dyDescent="0.25">
      <c r="A13" s="126" t="s">
        <v>59</v>
      </c>
      <c r="B13" s="126"/>
      <c r="C13" s="127" t="s">
        <v>58</v>
      </c>
      <c r="D13" s="126" t="s">
        <v>57</v>
      </c>
      <c r="E13" s="126"/>
      <c r="F13" s="126"/>
      <c r="G13" s="129" t="s">
        <v>7</v>
      </c>
      <c r="H13" s="129" t="s">
        <v>56</v>
      </c>
    </row>
    <row r="14" spans="1:8" ht="21.75" customHeight="1" x14ac:dyDescent="0.25">
      <c r="A14" s="126"/>
      <c r="B14" s="126"/>
      <c r="C14" s="128"/>
      <c r="D14" s="26" t="s">
        <v>55</v>
      </c>
      <c r="E14" s="26" t="s">
        <v>54</v>
      </c>
      <c r="F14" s="26" t="s">
        <v>53</v>
      </c>
      <c r="G14" s="129"/>
      <c r="H14" s="129"/>
    </row>
    <row r="15" spans="1:8" ht="23.25" customHeight="1" x14ac:dyDescent="0.25">
      <c r="A15" s="153" t="s">
        <v>111</v>
      </c>
      <c r="B15" s="153"/>
      <c r="C15" s="153"/>
      <c r="D15" s="153"/>
      <c r="E15" s="153"/>
      <c r="F15" s="153"/>
      <c r="G15" s="153"/>
      <c r="H15" s="154"/>
    </row>
    <row r="16" spans="1:8" ht="54.75" customHeight="1" x14ac:dyDescent="0.25">
      <c r="A16" s="149">
        <v>1</v>
      </c>
      <c r="B16" s="150"/>
      <c r="C16" s="24" t="s">
        <v>110</v>
      </c>
      <c r="D16" s="22"/>
      <c r="E16" s="22"/>
      <c r="F16" s="22"/>
      <c r="G16" s="21" t="b">
        <f t="shared" ref="G16:G22" si="0">IF(D16="X",1,IF(E16="X",0.5,IF(F16="X",0)))</f>
        <v>0</v>
      </c>
      <c r="H16" s="51"/>
    </row>
    <row r="17" spans="1:9" ht="54.75" customHeight="1" x14ac:dyDescent="0.25">
      <c r="A17" s="149">
        <v>2</v>
      </c>
      <c r="B17" s="150"/>
      <c r="C17" s="24" t="s">
        <v>109</v>
      </c>
      <c r="D17" s="22"/>
      <c r="E17" s="22"/>
      <c r="F17" s="22"/>
      <c r="G17" s="21" t="b">
        <f t="shared" si="0"/>
        <v>0</v>
      </c>
      <c r="H17" s="51"/>
    </row>
    <row r="18" spans="1:9" ht="84" customHeight="1" x14ac:dyDescent="0.25">
      <c r="A18" s="149">
        <v>3</v>
      </c>
      <c r="B18" s="150"/>
      <c r="C18" s="24" t="s">
        <v>108</v>
      </c>
      <c r="D18" s="22"/>
      <c r="E18" s="22"/>
      <c r="F18" s="22"/>
      <c r="G18" s="21" t="b">
        <f t="shared" si="0"/>
        <v>0</v>
      </c>
      <c r="H18" s="51"/>
    </row>
    <row r="19" spans="1:9" ht="70.5" customHeight="1" x14ac:dyDescent="0.25">
      <c r="A19" s="149">
        <v>4</v>
      </c>
      <c r="B19" s="150"/>
      <c r="C19" s="24" t="s">
        <v>107</v>
      </c>
      <c r="D19" s="22"/>
      <c r="E19" s="22"/>
      <c r="F19" s="22"/>
      <c r="G19" s="21" t="b">
        <f t="shared" si="0"/>
        <v>0</v>
      </c>
      <c r="H19" s="51"/>
    </row>
    <row r="20" spans="1:9" ht="99.75" customHeight="1" x14ac:dyDescent="0.25">
      <c r="A20" s="149">
        <v>5</v>
      </c>
      <c r="B20" s="150"/>
      <c r="C20" s="24" t="s">
        <v>106</v>
      </c>
      <c r="D20" s="22"/>
      <c r="E20" s="22"/>
      <c r="F20" s="22"/>
      <c r="G20" s="21" t="b">
        <f t="shared" si="0"/>
        <v>0</v>
      </c>
      <c r="H20" s="51"/>
    </row>
    <row r="21" spans="1:9" ht="33" customHeight="1" x14ac:dyDescent="0.25">
      <c r="A21" s="149">
        <v>6</v>
      </c>
      <c r="B21" s="150"/>
      <c r="C21" s="24" t="s">
        <v>105</v>
      </c>
      <c r="D21" s="22"/>
      <c r="E21" s="22"/>
      <c r="F21" s="22"/>
      <c r="G21" s="21" t="b">
        <f t="shared" si="0"/>
        <v>0</v>
      </c>
      <c r="H21" s="51"/>
    </row>
    <row r="22" spans="1:9" ht="54.75" customHeight="1" x14ac:dyDescent="0.25">
      <c r="A22" s="149">
        <v>7</v>
      </c>
      <c r="B22" s="150"/>
      <c r="C22" s="24" t="s">
        <v>104</v>
      </c>
      <c r="D22" s="22"/>
      <c r="E22" s="22"/>
      <c r="F22" s="22"/>
      <c r="G22" s="21" t="b">
        <f t="shared" si="0"/>
        <v>0</v>
      </c>
      <c r="H22" s="51"/>
    </row>
    <row r="23" spans="1:9" ht="21" customHeight="1" x14ac:dyDescent="0.25">
      <c r="A23" s="132" t="s">
        <v>103</v>
      </c>
      <c r="B23" s="132"/>
      <c r="C23" s="132"/>
      <c r="D23" s="132"/>
      <c r="E23" s="132"/>
      <c r="F23" s="132"/>
      <c r="G23" s="19">
        <f>(+G16+G17+G18+G19+G20+G21+G22)/7</f>
        <v>0</v>
      </c>
      <c r="H23" s="18" t="str">
        <f>IF(G23&lt;=0.33,"MALO",IF(G23&lt;=0.67,"REGULAR","BUENO"))</f>
        <v>MALO</v>
      </c>
    </row>
    <row r="24" spans="1:9" ht="15" customHeight="1" x14ac:dyDescent="0.25">
      <c r="A24" s="152"/>
      <c r="B24" s="152"/>
      <c r="C24" s="152"/>
      <c r="D24" s="152"/>
      <c r="E24" s="152"/>
      <c r="F24" s="152"/>
      <c r="G24" s="152"/>
      <c r="H24" s="152"/>
    </row>
    <row r="25" spans="1:9" x14ac:dyDescent="0.25">
      <c r="A25" s="126" t="s">
        <v>59</v>
      </c>
      <c r="B25" s="126"/>
      <c r="C25" s="127" t="s">
        <v>58</v>
      </c>
      <c r="D25" s="126" t="s">
        <v>57</v>
      </c>
      <c r="E25" s="126"/>
      <c r="F25" s="126"/>
      <c r="G25" s="129" t="s">
        <v>7</v>
      </c>
      <c r="H25" s="129" t="s">
        <v>56</v>
      </c>
    </row>
    <row r="26" spans="1:9" x14ac:dyDescent="0.25">
      <c r="A26" s="126"/>
      <c r="B26" s="126"/>
      <c r="C26" s="128"/>
      <c r="D26" s="26" t="s">
        <v>55</v>
      </c>
      <c r="E26" s="26" t="s">
        <v>54</v>
      </c>
      <c r="F26" s="26" t="s">
        <v>53</v>
      </c>
      <c r="G26" s="129"/>
      <c r="H26" s="129"/>
    </row>
    <row r="27" spans="1:9" ht="23.25" customHeight="1" x14ac:dyDescent="0.25">
      <c r="A27" s="151" t="s">
        <v>102</v>
      </c>
      <c r="B27" s="151"/>
      <c r="C27" s="151"/>
      <c r="D27" s="151"/>
      <c r="E27" s="151"/>
      <c r="F27" s="151"/>
      <c r="G27" s="151"/>
      <c r="H27" s="151"/>
    </row>
    <row r="28" spans="1:9" ht="48" customHeight="1" x14ac:dyDescent="0.25">
      <c r="A28" s="149">
        <v>1</v>
      </c>
      <c r="B28" s="150"/>
      <c r="C28" s="24" t="s">
        <v>101</v>
      </c>
      <c r="D28" s="22"/>
      <c r="E28" s="22"/>
      <c r="F28" s="22"/>
      <c r="G28" s="21" t="b">
        <f t="shared" ref="G28:G33" si="1">IF(D28="X",1,IF(E28="X",0.5,IF(F28="X",0)))</f>
        <v>0</v>
      </c>
      <c r="H28" s="49"/>
    </row>
    <row r="29" spans="1:9" ht="48" customHeight="1" x14ac:dyDescent="0.25">
      <c r="A29" s="149">
        <v>2</v>
      </c>
      <c r="B29" s="150"/>
      <c r="C29" s="24" t="s">
        <v>100</v>
      </c>
      <c r="D29" s="22"/>
      <c r="E29" s="22"/>
      <c r="F29" s="22"/>
      <c r="G29" s="21" t="b">
        <f t="shared" si="1"/>
        <v>0</v>
      </c>
      <c r="H29" s="49"/>
    </row>
    <row r="30" spans="1:9" ht="48" customHeight="1" x14ac:dyDescent="0.25">
      <c r="A30" s="149">
        <v>3</v>
      </c>
      <c r="B30" s="150"/>
      <c r="C30" s="24" t="s">
        <v>99</v>
      </c>
      <c r="D30" s="22"/>
      <c r="E30" s="22"/>
      <c r="F30" s="22"/>
      <c r="G30" s="21" t="b">
        <f t="shared" si="1"/>
        <v>0</v>
      </c>
      <c r="H30" s="49"/>
      <c r="I30" s="50"/>
    </row>
    <row r="31" spans="1:9" ht="48" customHeight="1" x14ac:dyDescent="0.25">
      <c r="A31" s="149">
        <v>4</v>
      </c>
      <c r="B31" s="150"/>
      <c r="C31" s="24" t="s">
        <v>98</v>
      </c>
      <c r="D31" s="22"/>
      <c r="E31" s="22"/>
      <c r="F31" s="22"/>
      <c r="G31" s="21" t="b">
        <f t="shared" si="1"/>
        <v>0</v>
      </c>
      <c r="H31" s="49"/>
    </row>
    <row r="32" spans="1:9" ht="48" customHeight="1" x14ac:dyDescent="0.25">
      <c r="A32" s="149">
        <v>5</v>
      </c>
      <c r="B32" s="150"/>
      <c r="C32" s="24" t="s">
        <v>97</v>
      </c>
      <c r="D32" s="22"/>
      <c r="E32" s="22"/>
      <c r="F32" s="22"/>
      <c r="G32" s="21" t="b">
        <f t="shared" si="1"/>
        <v>0</v>
      </c>
      <c r="H32" s="49"/>
    </row>
    <row r="33" spans="1:8" ht="64.5" customHeight="1" x14ac:dyDescent="0.25">
      <c r="A33" s="149">
        <v>6</v>
      </c>
      <c r="B33" s="150"/>
      <c r="C33" s="24" t="s">
        <v>96</v>
      </c>
      <c r="D33" s="22"/>
      <c r="E33" s="22"/>
      <c r="F33" s="22"/>
      <c r="G33" s="21" t="b">
        <f t="shared" si="1"/>
        <v>0</v>
      </c>
      <c r="H33" s="49"/>
    </row>
    <row r="34" spans="1:8" ht="21" customHeight="1" x14ac:dyDescent="0.25">
      <c r="A34" s="132" t="s">
        <v>95</v>
      </c>
      <c r="B34" s="132"/>
      <c r="C34" s="132"/>
      <c r="D34" s="132"/>
      <c r="E34" s="132"/>
      <c r="F34" s="132"/>
      <c r="G34" s="19">
        <f>(+G28+G29+G30+G31+G32+G33)/6</f>
        <v>0</v>
      </c>
      <c r="H34" s="18" t="str">
        <f>IF(G34&lt;=0.33,"MALO",IF(G34&lt;=0.67,"REGULAR","BUENO"))</f>
        <v>MALO</v>
      </c>
    </row>
    <row r="35" spans="1:8" ht="23.25" customHeight="1" x14ac:dyDescent="0.25">
      <c r="A35" s="155" t="s">
        <v>45</v>
      </c>
      <c r="B35" s="155"/>
      <c r="C35" s="155"/>
      <c r="D35" s="155"/>
      <c r="E35" s="155"/>
      <c r="F35" s="155"/>
      <c r="G35" s="48">
        <f>+G11+G23+G34</f>
        <v>0</v>
      </c>
      <c r="H35" s="16" t="str">
        <f>IF(G35&lt;=1,"ALTA",IF(G35&lt;=2,"MEDIA","BAJA"))</f>
        <v>ALTA</v>
      </c>
    </row>
    <row r="39" spans="1:8" x14ac:dyDescent="0.25">
      <c r="C39" s="47"/>
    </row>
  </sheetData>
  <mergeCells count="46">
    <mergeCell ref="A33:B33"/>
    <mergeCell ref="A34:F34"/>
    <mergeCell ref="A35:F35"/>
    <mergeCell ref="A27:H27"/>
    <mergeCell ref="A28:B28"/>
    <mergeCell ref="A29:B29"/>
    <mergeCell ref="A30:B30"/>
    <mergeCell ref="A31:B31"/>
    <mergeCell ref="A32:B32"/>
    <mergeCell ref="A21:B21"/>
    <mergeCell ref="A22:B22"/>
    <mergeCell ref="A23:F23"/>
    <mergeCell ref="A24:H24"/>
    <mergeCell ref="A25:B26"/>
    <mergeCell ref="C25:C26"/>
    <mergeCell ref="D25:F25"/>
    <mergeCell ref="G25:G26"/>
    <mergeCell ref="H25:H26"/>
    <mergeCell ref="A19:B19"/>
    <mergeCell ref="A20:B20"/>
    <mergeCell ref="A8:H8"/>
    <mergeCell ref="A9:B9"/>
    <mergeCell ref="A10:B10"/>
    <mergeCell ref="A11:F11"/>
    <mergeCell ref="A12:H12"/>
    <mergeCell ref="A13:B14"/>
    <mergeCell ref="C13:C14"/>
    <mergeCell ref="D13:F13"/>
    <mergeCell ref="G13:G14"/>
    <mergeCell ref="H13:H14"/>
    <mergeCell ref="A15:H15"/>
    <mergeCell ref="A16:B16"/>
    <mergeCell ref="A17:B17"/>
    <mergeCell ref="A18:B18"/>
    <mergeCell ref="A5:H5"/>
    <mergeCell ref="A6:B7"/>
    <mergeCell ref="C6:C7"/>
    <mergeCell ref="D6:F6"/>
    <mergeCell ref="G6:G7"/>
    <mergeCell ref="H6:H7"/>
    <mergeCell ref="A4:H4"/>
    <mergeCell ref="A1:B3"/>
    <mergeCell ref="C1:F3"/>
    <mergeCell ref="G1:H1"/>
    <mergeCell ref="G2:H2"/>
    <mergeCell ref="G3:H3"/>
  </mergeCells>
  <conditionalFormatting sqref="H11">
    <cfRule type="cellIs" dxfId="53" priority="10" stopIfTrue="1" operator="equal">
      <formula>"BUENO"</formula>
    </cfRule>
    <cfRule type="cellIs" dxfId="52" priority="11" stopIfTrue="1" operator="equal">
      <formula>"REGULAR"</formula>
    </cfRule>
    <cfRule type="cellIs" dxfId="51" priority="12" stopIfTrue="1" operator="equal">
      <formula>"MALO"</formula>
    </cfRule>
  </conditionalFormatting>
  <conditionalFormatting sqref="H23">
    <cfRule type="cellIs" dxfId="50" priority="7" stopIfTrue="1" operator="equal">
      <formula>"BUENO"</formula>
    </cfRule>
    <cfRule type="cellIs" dxfId="49" priority="8" stopIfTrue="1" operator="equal">
      <formula>"REGULAR"</formula>
    </cfRule>
    <cfRule type="cellIs" dxfId="48" priority="9" stopIfTrue="1" operator="equal">
      <formula>"MALO"</formula>
    </cfRule>
  </conditionalFormatting>
  <conditionalFormatting sqref="H34">
    <cfRule type="cellIs" dxfId="47" priority="4" stopIfTrue="1" operator="equal">
      <formula>"BUENO"</formula>
    </cfRule>
    <cfRule type="cellIs" dxfId="46" priority="5" stopIfTrue="1" operator="equal">
      <formula>"REGULAR"</formula>
    </cfRule>
    <cfRule type="cellIs" dxfId="45" priority="6" stopIfTrue="1" operator="equal">
      <formula>"MALO"</formula>
    </cfRule>
  </conditionalFormatting>
  <conditionalFormatting sqref="H35">
    <cfRule type="cellIs" dxfId="44" priority="1" stopIfTrue="1" operator="equal">
      <formula>"BAJA"</formula>
    </cfRule>
    <cfRule type="cellIs" dxfId="43" priority="2" stopIfTrue="1" operator="equal">
      <formula>"MEDIA"</formula>
    </cfRule>
    <cfRule type="cellIs" dxfId="42" priority="3" stopIfTrue="1" operator="equal">
      <formula>"ALTA"</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2"/>
  <sheetViews>
    <sheetView workbookViewId="0">
      <selection activeCell="G2" sqref="G2:H2"/>
    </sheetView>
  </sheetViews>
  <sheetFormatPr baseColWidth="10" defaultColWidth="11.5703125" defaultRowHeight="12" x14ac:dyDescent="0.25"/>
  <cols>
    <col min="1" max="2" width="6.7109375" style="13" customWidth="1"/>
    <col min="3" max="3" width="29.7109375" style="13" customWidth="1"/>
    <col min="4" max="6" width="11.5703125" style="15"/>
    <col min="7" max="7" width="14.7109375" style="43" customWidth="1"/>
    <col min="8" max="8" width="59" style="13" customWidth="1"/>
    <col min="9" max="16384" width="11.5703125" style="13"/>
  </cols>
  <sheetData>
    <row r="1" spans="1:8" ht="21.75" customHeight="1" x14ac:dyDescent="0.25">
      <c r="A1" s="116"/>
      <c r="B1" s="116"/>
      <c r="C1" s="143" t="s">
        <v>154</v>
      </c>
      <c r="D1" s="144"/>
      <c r="E1" s="144"/>
      <c r="F1" s="144"/>
      <c r="G1" s="145" t="s">
        <v>158</v>
      </c>
      <c r="H1" s="145"/>
    </row>
    <row r="2" spans="1:8" ht="21.75" customHeight="1" x14ac:dyDescent="0.25">
      <c r="A2" s="116"/>
      <c r="B2" s="116"/>
      <c r="C2" s="144"/>
      <c r="D2" s="144"/>
      <c r="E2" s="144"/>
      <c r="F2" s="144"/>
      <c r="G2" s="145" t="s">
        <v>166</v>
      </c>
      <c r="H2" s="145"/>
    </row>
    <row r="3" spans="1:8" ht="21.75" customHeight="1" x14ac:dyDescent="0.25">
      <c r="A3" s="116"/>
      <c r="B3" s="116"/>
      <c r="C3" s="144"/>
      <c r="D3" s="144"/>
      <c r="E3" s="144"/>
      <c r="F3" s="144"/>
      <c r="G3" s="145" t="s">
        <v>0</v>
      </c>
      <c r="H3" s="145"/>
    </row>
    <row r="4" spans="1:8" ht="86.25" customHeight="1" x14ac:dyDescent="0.25">
      <c r="A4" s="140" t="s">
        <v>148</v>
      </c>
      <c r="B4" s="141"/>
      <c r="C4" s="141"/>
      <c r="D4" s="141"/>
      <c r="E4" s="141"/>
      <c r="F4" s="141"/>
      <c r="G4" s="141"/>
      <c r="H4" s="141"/>
    </row>
    <row r="5" spans="1:8" ht="30" customHeight="1" x14ac:dyDescent="0.25">
      <c r="A5" s="165" t="s">
        <v>76</v>
      </c>
      <c r="B5" s="166"/>
      <c r="C5" s="166"/>
      <c r="D5" s="166"/>
      <c r="E5" s="166"/>
      <c r="F5" s="166"/>
      <c r="G5" s="166"/>
      <c r="H5" s="167"/>
    </row>
    <row r="6" spans="1:8" ht="16.5" customHeight="1" x14ac:dyDescent="0.25">
      <c r="A6" s="126" t="s">
        <v>59</v>
      </c>
      <c r="B6" s="126"/>
      <c r="C6" s="127" t="s">
        <v>58</v>
      </c>
      <c r="D6" s="126" t="s">
        <v>57</v>
      </c>
      <c r="E6" s="126"/>
      <c r="F6" s="126"/>
      <c r="G6" s="129" t="s">
        <v>7</v>
      </c>
      <c r="H6" s="129" t="s">
        <v>56</v>
      </c>
    </row>
    <row r="7" spans="1:8" ht="16.5" customHeight="1" x14ac:dyDescent="0.25">
      <c r="A7" s="126"/>
      <c r="B7" s="126"/>
      <c r="C7" s="128"/>
      <c r="D7" s="26" t="s">
        <v>55</v>
      </c>
      <c r="E7" s="26" t="s">
        <v>54</v>
      </c>
      <c r="F7" s="26" t="s">
        <v>53</v>
      </c>
      <c r="G7" s="129"/>
      <c r="H7" s="129"/>
    </row>
    <row r="8" spans="1:8" ht="23.25" customHeight="1" x14ac:dyDescent="0.25">
      <c r="A8" s="168" t="s">
        <v>77</v>
      </c>
      <c r="B8" s="168"/>
      <c r="C8" s="168"/>
      <c r="D8" s="168"/>
      <c r="E8" s="168"/>
      <c r="F8" s="168"/>
      <c r="G8" s="168"/>
      <c r="H8" s="169"/>
    </row>
    <row r="9" spans="1:8" ht="25.5" customHeight="1" x14ac:dyDescent="0.25">
      <c r="A9" s="157">
        <v>1</v>
      </c>
      <c r="B9" s="157"/>
      <c r="C9" s="29" t="s">
        <v>78</v>
      </c>
      <c r="D9" s="30"/>
      <c r="E9" s="31"/>
      <c r="F9" s="31"/>
      <c r="G9" s="32" t="b">
        <f>IF(D9="X",1,IF(E9="X",0.5,IF(F9="X",0)))</f>
        <v>0</v>
      </c>
      <c r="H9" s="33"/>
    </row>
    <row r="10" spans="1:8" ht="24" x14ac:dyDescent="0.25">
      <c r="A10" s="157">
        <v>2</v>
      </c>
      <c r="B10" s="157"/>
      <c r="C10" s="29" t="s">
        <v>79</v>
      </c>
      <c r="D10" s="30"/>
      <c r="E10" s="31"/>
      <c r="F10" s="31"/>
      <c r="G10" s="32" t="b">
        <f t="shared" ref="G10:G12" si="0">IF(D10="X",1,IF(E10="X",0.5,IF(F10="X",0)))</f>
        <v>0</v>
      </c>
      <c r="H10" s="33"/>
    </row>
    <row r="11" spans="1:8" ht="38.25" customHeight="1" x14ac:dyDescent="0.25">
      <c r="A11" s="157">
        <v>3</v>
      </c>
      <c r="B11" s="157"/>
      <c r="C11" s="29" t="s">
        <v>80</v>
      </c>
      <c r="D11" s="34"/>
      <c r="E11" s="34"/>
      <c r="F11" s="34"/>
      <c r="G11" s="32" t="b">
        <f t="shared" si="0"/>
        <v>0</v>
      </c>
      <c r="H11" s="33"/>
    </row>
    <row r="12" spans="1:8" ht="24" x14ac:dyDescent="0.25">
      <c r="A12" s="157">
        <v>4</v>
      </c>
      <c r="B12" s="157"/>
      <c r="C12" s="29" t="s">
        <v>81</v>
      </c>
      <c r="D12" s="34"/>
      <c r="E12" s="35"/>
      <c r="F12" s="31"/>
      <c r="G12" s="32" t="b">
        <f t="shared" si="0"/>
        <v>0</v>
      </c>
      <c r="H12" s="33"/>
    </row>
    <row r="13" spans="1:8" ht="21" customHeight="1" x14ac:dyDescent="0.25">
      <c r="A13" s="163" t="s">
        <v>82</v>
      </c>
      <c r="B13" s="163"/>
      <c r="C13" s="163"/>
      <c r="D13" s="163"/>
      <c r="E13" s="163"/>
      <c r="F13" s="164"/>
      <c r="G13" s="36">
        <f>SUM(G9:G12)/4</f>
        <v>0</v>
      </c>
      <c r="H13" s="37" t="str">
        <f>IF(G13&lt;=0.33,"MALO",IF(G13&lt;=0.67,"REGULAR","BUENO"))</f>
        <v>MALO</v>
      </c>
    </row>
    <row r="14" spans="1:8" ht="15" customHeight="1" x14ac:dyDescent="0.25">
      <c r="A14" s="133"/>
      <c r="B14" s="133"/>
      <c r="C14" s="133"/>
      <c r="D14" s="133"/>
      <c r="E14" s="133"/>
      <c r="F14" s="133"/>
      <c r="G14" s="133"/>
      <c r="H14" s="133"/>
    </row>
    <row r="15" spans="1:8" ht="16.5" customHeight="1" x14ac:dyDescent="0.25">
      <c r="A15" s="126" t="s">
        <v>59</v>
      </c>
      <c r="B15" s="126"/>
      <c r="C15" s="127" t="s">
        <v>58</v>
      </c>
      <c r="D15" s="126" t="s">
        <v>57</v>
      </c>
      <c r="E15" s="126"/>
      <c r="F15" s="126"/>
      <c r="G15" s="129" t="s">
        <v>7</v>
      </c>
      <c r="H15" s="129" t="s">
        <v>56</v>
      </c>
    </row>
    <row r="16" spans="1:8" ht="16.5" customHeight="1" x14ac:dyDescent="0.25">
      <c r="A16" s="126"/>
      <c r="B16" s="126"/>
      <c r="C16" s="128"/>
      <c r="D16" s="26" t="s">
        <v>55</v>
      </c>
      <c r="E16" s="26" t="s">
        <v>54</v>
      </c>
      <c r="F16" s="26" t="s">
        <v>53</v>
      </c>
      <c r="G16" s="129"/>
      <c r="H16" s="129"/>
    </row>
    <row r="17" spans="1:8" ht="23.25" customHeight="1" x14ac:dyDescent="0.25">
      <c r="A17" s="159" t="s">
        <v>83</v>
      </c>
      <c r="B17" s="159"/>
      <c r="C17" s="159"/>
      <c r="D17" s="159"/>
      <c r="E17" s="159"/>
      <c r="F17" s="159"/>
      <c r="G17" s="159"/>
      <c r="H17" s="160"/>
    </row>
    <row r="18" spans="1:8" ht="72" x14ac:dyDescent="0.25">
      <c r="A18" s="157">
        <v>1</v>
      </c>
      <c r="B18" s="157"/>
      <c r="C18" s="29" t="s">
        <v>84</v>
      </c>
      <c r="D18" s="34"/>
      <c r="E18" s="34"/>
      <c r="F18" s="31"/>
      <c r="G18" s="32" t="b">
        <f t="shared" ref="G18:G20" si="1">IF(D18="X",1,IF(E18="X",0.5,IF(F18="X",0)))</f>
        <v>0</v>
      </c>
      <c r="H18" s="33"/>
    </row>
    <row r="19" spans="1:8" ht="60" x14ac:dyDescent="0.25">
      <c r="A19" s="157">
        <v>2</v>
      </c>
      <c r="B19" s="157"/>
      <c r="C19" s="29" t="s">
        <v>85</v>
      </c>
      <c r="D19" s="34"/>
      <c r="E19" s="34"/>
      <c r="F19" s="31"/>
      <c r="G19" s="32" t="b">
        <f t="shared" si="1"/>
        <v>0</v>
      </c>
      <c r="H19" s="33"/>
    </row>
    <row r="20" spans="1:8" ht="24" x14ac:dyDescent="0.25">
      <c r="A20" s="157">
        <v>3</v>
      </c>
      <c r="B20" s="157"/>
      <c r="C20" s="29" t="s">
        <v>86</v>
      </c>
      <c r="D20" s="34"/>
      <c r="E20" s="34"/>
      <c r="F20" s="31"/>
      <c r="G20" s="32" t="b">
        <f t="shared" si="1"/>
        <v>0</v>
      </c>
      <c r="H20" s="33"/>
    </row>
    <row r="21" spans="1:8" ht="21" customHeight="1" x14ac:dyDescent="0.25">
      <c r="A21" s="161" t="s">
        <v>87</v>
      </c>
      <c r="B21" s="161"/>
      <c r="C21" s="161"/>
      <c r="D21" s="161"/>
      <c r="E21" s="161"/>
      <c r="F21" s="162"/>
      <c r="G21" s="36">
        <f>SUM(G18:G20)/3</f>
        <v>0</v>
      </c>
      <c r="H21" s="37" t="str">
        <f>IF(G21&lt;=0.33,"MALO",IF(G21&lt;=0.67,"REGULAR","BUENO"))</f>
        <v>MALO</v>
      </c>
    </row>
    <row r="22" spans="1:8" ht="15" customHeight="1" x14ac:dyDescent="0.25">
      <c r="A22" s="133"/>
      <c r="B22" s="133"/>
      <c r="C22" s="133"/>
      <c r="D22" s="133"/>
      <c r="E22" s="133"/>
      <c r="F22" s="133"/>
      <c r="G22" s="133"/>
      <c r="H22" s="133"/>
    </row>
    <row r="23" spans="1:8" ht="16.5" customHeight="1" x14ac:dyDescent="0.25">
      <c r="A23" s="126" t="s">
        <v>59</v>
      </c>
      <c r="B23" s="126"/>
      <c r="C23" s="127" t="s">
        <v>58</v>
      </c>
      <c r="D23" s="126" t="s">
        <v>57</v>
      </c>
      <c r="E23" s="126"/>
      <c r="F23" s="126"/>
      <c r="G23" s="129" t="s">
        <v>7</v>
      </c>
      <c r="H23" s="129" t="s">
        <v>56</v>
      </c>
    </row>
    <row r="24" spans="1:8" ht="16.5" customHeight="1" x14ac:dyDescent="0.25">
      <c r="A24" s="126"/>
      <c r="B24" s="126"/>
      <c r="C24" s="128"/>
      <c r="D24" s="26" t="s">
        <v>55</v>
      </c>
      <c r="E24" s="26" t="s">
        <v>54</v>
      </c>
      <c r="F24" s="26" t="s">
        <v>53</v>
      </c>
      <c r="G24" s="129"/>
      <c r="H24" s="129"/>
    </row>
    <row r="25" spans="1:8" ht="23.25" customHeight="1" x14ac:dyDescent="0.25">
      <c r="A25" s="159" t="s">
        <v>88</v>
      </c>
      <c r="B25" s="159"/>
      <c r="C25" s="159"/>
      <c r="D25" s="159"/>
      <c r="E25" s="159"/>
      <c r="F25" s="159"/>
      <c r="G25" s="159"/>
      <c r="H25" s="160"/>
    </row>
    <row r="26" spans="1:8" ht="48" x14ac:dyDescent="0.25">
      <c r="A26" s="157">
        <v>1</v>
      </c>
      <c r="B26" s="157"/>
      <c r="C26" s="29" t="s">
        <v>89</v>
      </c>
      <c r="D26" s="34"/>
      <c r="E26" s="34"/>
      <c r="F26" s="34"/>
      <c r="G26" s="32" t="b">
        <f t="shared" ref="G26:G30" si="2">IF(D26="X",1,IF(E26="X",0.5,IF(F26="X",0)))</f>
        <v>0</v>
      </c>
      <c r="H26" s="38"/>
    </row>
    <row r="27" spans="1:8" ht="24" x14ac:dyDescent="0.25">
      <c r="A27" s="157">
        <v>2</v>
      </c>
      <c r="B27" s="157"/>
      <c r="C27" s="29" t="s">
        <v>90</v>
      </c>
      <c r="D27" s="34"/>
      <c r="E27" s="34"/>
      <c r="F27" s="34"/>
      <c r="G27" s="32" t="b">
        <f t="shared" si="2"/>
        <v>0</v>
      </c>
      <c r="H27" s="38"/>
    </row>
    <row r="28" spans="1:8" ht="36" x14ac:dyDescent="0.25">
      <c r="A28" s="157">
        <v>3</v>
      </c>
      <c r="B28" s="157"/>
      <c r="C28" s="29" t="s">
        <v>91</v>
      </c>
      <c r="D28" s="34"/>
      <c r="E28" s="34"/>
      <c r="F28" s="34"/>
      <c r="G28" s="32" t="b">
        <f t="shared" si="2"/>
        <v>0</v>
      </c>
      <c r="H28" s="38"/>
    </row>
    <row r="29" spans="1:8" ht="48" x14ac:dyDescent="0.25">
      <c r="A29" s="157">
        <v>4</v>
      </c>
      <c r="B29" s="157"/>
      <c r="C29" s="29" t="s">
        <v>92</v>
      </c>
      <c r="D29" s="34"/>
      <c r="E29" s="34"/>
      <c r="F29" s="34"/>
      <c r="G29" s="32" t="b">
        <f t="shared" si="2"/>
        <v>0</v>
      </c>
      <c r="H29" s="38"/>
    </row>
    <row r="30" spans="1:8" ht="36" x14ac:dyDescent="0.25">
      <c r="A30" s="157">
        <v>5</v>
      </c>
      <c r="B30" s="157"/>
      <c r="C30" s="29" t="s">
        <v>93</v>
      </c>
      <c r="D30" s="34"/>
      <c r="E30" s="34"/>
      <c r="F30" s="34"/>
      <c r="G30" s="32" t="b">
        <f t="shared" si="2"/>
        <v>0</v>
      </c>
      <c r="H30" s="38"/>
    </row>
    <row r="31" spans="1:8" ht="21" customHeight="1" x14ac:dyDescent="0.25">
      <c r="A31" s="158" t="s">
        <v>94</v>
      </c>
      <c r="B31" s="158"/>
      <c r="C31" s="158"/>
      <c r="D31" s="158"/>
      <c r="E31" s="158"/>
      <c r="F31" s="158"/>
      <c r="G31" s="39">
        <f>SUM(G26:G30)/5</f>
        <v>0</v>
      </c>
      <c r="H31" s="40" t="str">
        <f>IF(G31&lt;=0.33,"MALO",IF(G31&lt;=0.67,"REGULAR","BUENO"))</f>
        <v>MALO</v>
      </c>
    </row>
    <row r="32" spans="1:8" ht="23.25" customHeight="1" x14ac:dyDescent="0.25">
      <c r="A32" s="156" t="s">
        <v>45</v>
      </c>
      <c r="B32" s="156"/>
      <c r="C32" s="156"/>
      <c r="D32" s="156"/>
      <c r="E32" s="156"/>
      <c r="F32" s="156"/>
      <c r="G32" s="41">
        <f>+G13+G21+G31</f>
        <v>0</v>
      </c>
      <c r="H32" s="42" t="str">
        <f>IF(G32&lt;=1,"ALTA",IF(G32&lt;=2,"MEDIA","BAJA"))</f>
        <v>ALTA</v>
      </c>
    </row>
  </sheetData>
  <mergeCells count="43">
    <mergeCell ref="A4:H4"/>
    <mergeCell ref="A1:B3"/>
    <mergeCell ref="C1:F3"/>
    <mergeCell ref="G1:H1"/>
    <mergeCell ref="G2:H2"/>
    <mergeCell ref="G3:H3"/>
    <mergeCell ref="A13:F13"/>
    <mergeCell ref="A5:H5"/>
    <mergeCell ref="A6:B7"/>
    <mergeCell ref="C6:C7"/>
    <mergeCell ref="D6:F6"/>
    <mergeCell ref="G6:G7"/>
    <mergeCell ref="H6:H7"/>
    <mergeCell ref="A8:H8"/>
    <mergeCell ref="A9:B9"/>
    <mergeCell ref="A10:B10"/>
    <mergeCell ref="A11:B11"/>
    <mergeCell ref="A12:B12"/>
    <mergeCell ref="A14:H14"/>
    <mergeCell ref="A15:B16"/>
    <mergeCell ref="C15:C16"/>
    <mergeCell ref="D15:F15"/>
    <mergeCell ref="G15:G16"/>
    <mergeCell ref="H15:H16"/>
    <mergeCell ref="A25:H25"/>
    <mergeCell ref="A17:H17"/>
    <mergeCell ref="A18:B18"/>
    <mergeCell ref="A19:B19"/>
    <mergeCell ref="A20:B20"/>
    <mergeCell ref="A21:F21"/>
    <mergeCell ref="A22:H22"/>
    <mergeCell ref="A23:B24"/>
    <mergeCell ref="C23:C24"/>
    <mergeCell ref="D23:F23"/>
    <mergeCell ref="G23:G24"/>
    <mergeCell ref="H23:H24"/>
    <mergeCell ref="A32:F32"/>
    <mergeCell ref="A26:B26"/>
    <mergeCell ref="A27:B27"/>
    <mergeCell ref="A28:B28"/>
    <mergeCell ref="A29:B29"/>
    <mergeCell ref="A30:B30"/>
    <mergeCell ref="A31:F31"/>
  </mergeCells>
  <conditionalFormatting sqref="H13">
    <cfRule type="cellIs" dxfId="41" priority="10" stopIfTrue="1" operator="equal">
      <formula>"BUENO"</formula>
    </cfRule>
    <cfRule type="cellIs" dxfId="40" priority="11" stopIfTrue="1" operator="equal">
      <formula>"REGULAR"</formula>
    </cfRule>
    <cfRule type="cellIs" dxfId="39" priority="12" stopIfTrue="1" operator="equal">
      <formula>"MALO"</formula>
    </cfRule>
  </conditionalFormatting>
  <conditionalFormatting sqref="H21">
    <cfRule type="cellIs" dxfId="38" priority="7" stopIfTrue="1" operator="equal">
      <formula>"BUENO"</formula>
    </cfRule>
    <cfRule type="cellIs" dxfId="37" priority="8" stopIfTrue="1" operator="equal">
      <formula>"REGULAR"</formula>
    </cfRule>
    <cfRule type="cellIs" dxfId="36" priority="9" stopIfTrue="1" operator="equal">
      <formula>"MALO"</formula>
    </cfRule>
  </conditionalFormatting>
  <conditionalFormatting sqref="H31">
    <cfRule type="cellIs" dxfId="35" priority="4" stopIfTrue="1" operator="equal">
      <formula>"BUENO"</formula>
    </cfRule>
    <cfRule type="cellIs" dxfId="34" priority="5" stopIfTrue="1" operator="equal">
      <formula>"REGULAR"</formula>
    </cfRule>
    <cfRule type="cellIs" dxfId="33" priority="6" stopIfTrue="1" operator="equal">
      <formula>"MALO"</formula>
    </cfRule>
  </conditionalFormatting>
  <conditionalFormatting sqref="H32">
    <cfRule type="cellIs" dxfId="32" priority="1" stopIfTrue="1" operator="equal">
      <formula>"BAJA"</formula>
    </cfRule>
    <cfRule type="cellIs" dxfId="31" priority="2" stopIfTrue="1" operator="equal">
      <formula>"MEDIA"</formula>
    </cfRule>
    <cfRule type="cellIs" dxfId="30" priority="3" stopIfTrue="1" operator="equal">
      <formula>"ALTA"</formula>
    </cfRule>
  </conditionalFormatting>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3"/>
  <sheetViews>
    <sheetView workbookViewId="0">
      <selection activeCell="N2" sqref="N2:T2"/>
    </sheetView>
  </sheetViews>
  <sheetFormatPr baseColWidth="10" defaultColWidth="11.5703125" defaultRowHeight="18" customHeight="1" x14ac:dyDescent="0.25"/>
  <cols>
    <col min="1" max="1" width="21" style="61" customWidth="1"/>
    <col min="2" max="2" width="15" style="62" customWidth="1"/>
    <col min="3" max="3" width="9.5703125" style="62" customWidth="1"/>
    <col min="4" max="4" width="7.5703125" style="62" customWidth="1"/>
    <col min="5" max="5" width="7" style="62" customWidth="1"/>
    <col min="6" max="6" width="7.28515625" style="62" customWidth="1"/>
    <col min="7" max="7" width="10.85546875" style="62" customWidth="1"/>
    <col min="8" max="8" width="8.5703125" style="61" customWidth="1"/>
    <col min="9" max="9" width="7.5703125" style="62" customWidth="1"/>
    <col min="10" max="11" width="7.140625" style="62" customWidth="1"/>
    <col min="12" max="12" width="9.140625" style="62" customWidth="1"/>
    <col min="13" max="13" width="8.7109375" style="61" customWidth="1"/>
    <col min="14" max="14" width="8.28515625" style="62" customWidth="1"/>
    <col min="15" max="15" width="8.5703125" style="62" customWidth="1"/>
    <col min="16" max="16" width="8.85546875" style="62" customWidth="1"/>
    <col min="17" max="17" width="12.140625" style="62" customWidth="1"/>
    <col min="18" max="18" width="9.28515625" style="61" customWidth="1"/>
    <col min="19" max="19" width="11.5703125" style="61" customWidth="1"/>
    <col min="20" max="20" width="19.140625" style="61" customWidth="1"/>
    <col min="21" max="21" width="7.42578125" style="61" customWidth="1"/>
    <col min="22" max="22" width="10.7109375" style="61" customWidth="1"/>
    <col min="23" max="23" width="7.7109375" style="61" customWidth="1"/>
    <col min="24" max="16384" width="11.5703125" style="61"/>
  </cols>
  <sheetData>
    <row r="1" spans="1:20" ht="20.25" customHeight="1" x14ac:dyDescent="0.25">
      <c r="A1" s="173"/>
      <c r="B1" s="173"/>
      <c r="C1" s="143" t="s">
        <v>154</v>
      </c>
      <c r="D1" s="144"/>
      <c r="E1" s="144"/>
      <c r="F1" s="144"/>
      <c r="G1" s="144"/>
      <c r="H1" s="144"/>
      <c r="I1" s="144"/>
      <c r="J1" s="144"/>
      <c r="K1" s="144"/>
      <c r="L1" s="144"/>
      <c r="M1" s="144"/>
      <c r="N1" s="174" t="s">
        <v>159</v>
      </c>
      <c r="O1" s="174"/>
      <c r="P1" s="174"/>
      <c r="Q1" s="174"/>
      <c r="R1" s="174"/>
      <c r="S1" s="174"/>
      <c r="T1" s="174"/>
    </row>
    <row r="2" spans="1:20" ht="22.5" customHeight="1" x14ac:dyDescent="0.25">
      <c r="A2" s="173"/>
      <c r="B2" s="173"/>
      <c r="C2" s="144"/>
      <c r="D2" s="144"/>
      <c r="E2" s="144"/>
      <c r="F2" s="144"/>
      <c r="G2" s="144"/>
      <c r="H2" s="144"/>
      <c r="I2" s="144"/>
      <c r="J2" s="144"/>
      <c r="K2" s="144"/>
      <c r="L2" s="144"/>
      <c r="M2" s="144"/>
      <c r="N2" s="174" t="s">
        <v>164</v>
      </c>
      <c r="O2" s="174"/>
      <c r="P2" s="174"/>
      <c r="Q2" s="174"/>
      <c r="R2" s="174"/>
      <c r="S2" s="174"/>
      <c r="T2" s="174"/>
    </row>
    <row r="3" spans="1:20" ht="22.5" customHeight="1" x14ac:dyDescent="0.25">
      <c r="A3" s="173"/>
      <c r="B3" s="173"/>
      <c r="C3" s="144"/>
      <c r="D3" s="144"/>
      <c r="E3" s="144"/>
      <c r="F3" s="144"/>
      <c r="G3" s="144"/>
      <c r="H3" s="144"/>
      <c r="I3" s="144"/>
      <c r="J3" s="144"/>
      <c r="K3" s="144"/>
      <c r="L3" s="144"/>
      <c r="M3" s="144"/>
      <c r="N3" s="112" t="s">
        <v>0</v>
      </c>
      <c r="O3" s="112"/>
      <c r="P3" s="112"/>
      <c r="Q3" s="112"/>
      <c r="R3" s="112"/>
      <c r="S3" s="112"/>
      <c r="T3" s="112"/>
    </row>
    <row r="4" spans="1:20" ht="85.5" customHeight="1" x14ac:dyDescent="0.25">
      <c r="A4" s="170" t="s">
        <v>148</v>
      </c>
      <c r="B4" s="171"/>
      <c r="C4" s="171"/>
      <c r="D4" s="171"/>
      <c r="E4" s="171"/>
      <c r="F4" s="171"/>
      <c r="G4" s="171"/>
      <c r="H4" s="171"/>
      <c r="I4" s="171"/>
      <c r="J4" s="171"/>
      <c r="K4" s="171"/>
      <c r="L4" s="171"/>
      <c r="M4" s="171"/>
      <c r="N4" s="171"/>
      <c r="O4" s="171"/>
      <c r="P4" s="171"/>
      <c r="Q4" s="171"/>
      <c r="R4" s="171"/>
      <c r="S4" s="171"/>
      <c r="T4" s="172"/>
    </row>
    <row r="5" spans="1:20" ht="18" customHeight="1" x14ac:dyDescent="0.25">
      <c r="A5" s="175" t="s">
        <v>145</v>
      </c>
      <c r="B5" s="175"/>
      <c r="C5" s="175"/>
      <c r="D5" s="175" t="s">
        <v>144</v>
      </c>
      <c r="E5" s="175"/>
      <c r="F5" s="175"/>
      <c r="G5" s="175"/>
      <c r="H5" s="175"/>
      <c r="I5" s="175"/>
      <c r="J5" s="175"/>
      <c r="K5" s="175"/>
      <c r="L5" s="175"/>
      <c r="M5" s="175"/>
      <c r="N5" s="175"/>
      <c r="O5" s="175"/>
      <c r="P5" s="175"/>
      <c r="Q5" s="175"/>
      <c r="R5" s="175"/>
      <c r="S5" s="176" t="s">
        <v>143</v>
      </c>
      <c r="T5" s="176"/>
    </row>
    <row r="6" spans="1:20" ht="18" customHeight="1" x14ac:dyDescent="0.25">
      <c r="A6" s="175"/>
      <c r="B6" s="175"/>
      <c r="C6" s="175"/>
      <c r="D6" s="176" t="s">
        <v>142</v>
      </c>
      <c r="E6" s="176"/>
      <c r="F6" s="176"/>
      <c r="G6" s="176"/>
      <c r="H6" s="176"/>
      <c r="I6" s="175" t="s">
        <v>141</v>
      </c>
      <c r="J6" s="175"/>
      <c r="K6" s="175"/>
      <c r="L6" s="175"/>
      <c r="M6" s="175"/>
      <c r="N6" s="176" t="s">
        <v>140</v>
      </c>
      <c r="O6" s="176"/>
      <c r="P6" s="176"/>
      <c r="Q6" s="176"/>
      <c r="R6" s="176"/>
      <c r="S6" s="176"/>
      <c r="T6" s="176"/>
    </row>
    <row r="7" spans="1:20" ht="82.15" customHeight="1" thickBot="1" x14ac:dyDescent="0.3">
      <c r="A7" s="72" t="s">
        <v>120</v>
      </c>
      <c r="B7" s="71" t="s">
        <v>7</v>
      </c>
      <c r="C7" s="71" t="s">
        <v>139</v>
      </c>
      <c r="D7" s="71" t="s">
        <v>138</v>
      </c>
      <c r="E7" s="71" t="s">
        <v>137</v>
      </c>
      <c r="F7" s="71" t="s">
        <v>136</v>
      </c>
      <c r="G7" s="71" t="s">
        <v>135</v>
      </c>
      <c r="H7" s="71" t="s">
        <v>134</v>
      </c>
      <c r="I7" s="71" t="s">
        <v>133</v>
      </c>
      <c r="J7" s="71" t="s">
        <v>132</v>
      </c>
      <c r="K7" s="71" t="s">
        <v>131</v>
      </c>
      <c r="L7" s="71" t="s">
        <v>130</v>
      </c>
      <c r="M7" s="71" t="s">
        <v>129</v>
      </c>
      <c r="N7" s="71" t="s">
        <v>128</v>
      </c>
      <c r="O7" s="71" t="s">
        <v>127</v>
      </c>
      <c r="P7" s="71" t="s">
        <v>126</v>
      </c>
      <c r="Q7" s="71" t="s">
        <v>125</v>
      </c>
      <c r="R7" s="71" t="s">
        <v>124</v>
      </c>
      <c r="S7" s="70" t="s">
        <v>123</v>
      </c>
      <c r="T7" s="70" t="s">
        <v>122</v>
      </c>
    </row>
    <row r="8" spans="1:20" ht="40.5" customHeight="1" x14ac:dyDescent="0.25">
      <c r="A8" s="69"/>
      <c r="B8" s="68"/>
      <c r="C8" s="85">
        <f>+B8</f>
        <v>0</v>
      </c>
      <c r="D8" s="73">
        <f>'analisis de vul. personas'!$G$16</f>
        <v>0</v>
      </c>
      <c r="E8" s="66">
        <f>'analisis de vul. personas'!$G$25</f>
        <v>0</v>
      </c>
      <c r="F8" s="66">
        <f>'analisis de vul. personas'!$G$35</f>
        <v>0</v>
      </c>
      <c r="G8" s="66">
        <f>'analisis de vul. personas'!$G$36</f>
        <v>0</v>
      </c>
      <c r="H8" s="65" t="str">
        <f>IF(G8&lt;=1,"ALTA",IF(G8&lt;=2,"MEDIA","BAJA"))</f>
        <v>ALTA</v>
      </c>
      <c r="I8" s="66">
        <f>'Analisis de vul. recursos'!$G$11</f>
        <v>0</v>
      </c>
      <c r="J8" s="66">
        <f>'Analisis de vul. recursos'!$G$23</f>
        <v>0</v>
      </c>
      <c r="K8" s="66">
        <f>'Analisis de vul. recursos'!$G$34</f>
        <v>0</v>
      </c>
      <c r="L8" s="66">
        <f>'Analisis de vul. recursos'!$G$35</f>
        <v>0</v>
      </c>
      <c r="M8" s="65" t="str">
        <f t="shared" ref="M8:M39" si="0">IF(L8&lt;=1,"ALTA",IF(L8&lt;=2,"MEDIA","BAJA"))</f>
        <v>ALTA</v>
      </c>
      <c r="N8" s="66">
        <f>'Anal. de vul. de procesos'!$G$13</f>
        <v>0</v>
      </c>
      <c r="O8" s="66">
        <f>'Anal. de vul. de procesos'!$G$21</f>
        <v>0</v>
      </c>
      <c r="P8" s="67">
        <f>'Anal. de vul. de procesos'!$G$31</f>
        <v>0</v>
      </c>
      <c r="Q8" s="66">
        <f>'Anal. de vul. de procesos'!$G$32</f>
        <v>0</v>
      </c>
      <c r="R8" s="65" t="str">
        <f t="shared" ref="R8:R39" si="1">IF(Q8&lt;=1,"ALTA",IF(Q8&lt;=2,"MEDIA","BAJA"))</f>
        <v>ALTA</v>
      </c>
      <c r="S8" s="64"/>
      <c r="T8" s="63"/>
    </row>
    <row r="9" spans="1:20" ht="40.5" customHeight="1" x14ac:dyDescent="0.25">
      <c r="A9" s="76"/>
      <c r="B9" s="68"/>
      <c r="C9" s="85">
        <f t="shared" ref="C9:C15" si="2">+B9</f>
        <v>0</v>
      </c>
      <c r="D9" s="73">
        <f>'analisis de vul. personas'!$G$16</f>
        <v>0</v>
      </c>
      <c r="E9" s="66">
        <f>'analisis de vul. personas'!$G$25</f>
        <v>0</v>
      </c>
      <c r="F9" s="66">
        <f>'analisis de vul. personas'!$G$35</f>
        <v>0</v>
      </c>
      <c r="G9" s="66">
        <f>'analisis de vul. personas'!$G$36</f>
        <v>0</v>
      </c>
      <c r="H9" s="65" t="str">
        <f t="shared" ref="H9:H15" si="3">IF(G9&lt;=1,"ALTA",IF(G9&lt;=2,"MEDIA","BAJA"))</f>
        <v>ALTA</v>
      </c>
      <c r="I9" s="66">
        <f>'Analisis de vul. recursos'!$G$11</f>
        <v>0</v>
      </c>
      <c r="J9" s="66">
        <f>'Analisis de vul. recursos'!$G$23</f>
        <v>0</v>
      </c>
      <c r="K9" s="66">
        <f>'Analisis de vul. recursos'!$G$34</f>
        <v>0</v>
      </c>
      <c r="L9" s="66">
        <f>'Analisis de vul. recursos'!$G$35</f>
        <v>0</v>
      </c>
      <c r="M9" s="65" t="str">
        <f t="shared" ref="M9:M15" si="4">IF(L9&lt;=1,"ALTA",IF(L9&lt;=2,"MEDIA","BAJA"))</f>
        <v>ALTA</v>
      </c>
      <c r="N9" s="66">
        <f>'Anal. de vul. de procesos'!$G$13</f>
        <v>0</v>
      </c>
      <c r="O9" s="66">
        <f>'Anal. de vul. de procesos'!$G$21</f>
        <v>0</v>
      </c>
      <c r="P9" s="67">
        <f>'Anal. de vul. de procesos'!$G$31</f>
        <v>0</v>
      </c>
      <c r="Q9" s="66">
        <f>'Anal. de vul. de procesos'!$G$32</f>
        <v>0</v>
      </c>
      <c r="R9" s="65" t="str">
        <f t="shared" ref="R9:R15" si="5">IF(Q9&lt;=1,"ALTA",IF(Q9&lt;=2,"MEDIA","BAJA"))</f>
        <v>ALTA</v>
      </c>
      <c r="S9" s="64"/>
      <c r="T9" s="63"/>
    </row>
    <row r="10" spans="1:20" ht="40.5" customHeight="1" x14ac:dyDescent="0.25">
      <c r="A10" s="76"/>
      <c r="B10" s="68"/>
      <c r="C10" s="85">
        <f t="shared" si="2"/>
        <v>0</v>
      </c>
      <c r="D10" s="73">
        <f>'analisis de vul. personas'!$G$16</f>
        <v>0</v>
      </c>
      <c r="E10" s="66">
        <f>'analisis de vul. personas'!$G$25</f>
        <v>0</v>
      </c>
      <c r="F10" s="66">
        <f>'analisis de vul. personas'!$G$35</f>
        <v>0</v>
      </c>
      <c r="G10" s="66">
        <f>'analisis de vul. personas'!$G$36</f>
        <v>0</v>
      </c>
      <c r="H10" s="65" t="str">
        <f t="shared" si="3"/>
        <v>ALTA</v>
      </c>
      <c r="I10" s="66">
        <f>'Analisis de vul. recursos'!$G$11</f>
        <v>0</v>
      </c>
      <c r="J10" s="66">
        <f>'Analisis de vul. recursos'!$G$23</f>
        <v>0</v>
      </c>
      <c r="K10" s="66">
        <f>'Analisis de vul. recursos'!$G$34</f>
        <v>0</v>
      </c>
      <c r="L10" s="66">
        <f>'Analisis de vul. recursos'!$G$35</f>
        <v>0</v>
      </c>
      <c r="M10" s="65" t="str">
        <f t="shared" si="4"/>
        <v>ALTA</v>
      </c>
      <c r="N10" s="66">
        <f>'Anal. de vul. de procesos'!$G$13</f>
        <v>0</v>
      </c>
      <c r="O10" s="66">
        <f>'Anal. de vul. de procesos'!$G$21</f>
        <v>0</v>
      </c>
      <c r="P10" s="67">
        <f>'Anal. de vul. de procesos'!$G$31</f>
        <v>0</v>
      </c>
      <c r="Q10" s="66">
        <f>'Anal. de vul. de procesos'!$G$32</f>
        <v>0</v>
      </c>
      <c r="R10" s="65" t="str">
        <f t="shared" si="5"/>
        <v>ALTA</v>
      </c>
      <c r="S10" s="64"/>
      <c r="T10" s="63"/>
    </row>
    <row r="11" spans="1:20" ht="40.5" customHeight="1" x14ac:dyDescent="0.25">
      <c r="A11" s="76"/>
      <c r="B11" s="68"/>
      <c r="C11" s="85">
        <f t="shared" si="2"/>
        <v>0</v>
      </c>
      <c r="D11" s="73">
        <f>'analisis de vul. personas'!$G$16</f>
        <v>0</v>
      </c>
      <c r="E11" s="66">
        <f>'analisis de vul. personas'!$G$25</f>
        <v>0</v>
      </c>
      <c r="F11" s="66">
        <f>'analisis de vul. personas'!$G$35</f>
        <v>0</v>
      </c>
      <c r="G11" s="66">
        <f>'analisis de vul. personas'!$G$36</f>
        <v>0</v>
      </c>
      <c r="H11" s="65" t="str">
        <f t="shared" si="3"/>
        <v>ALTA</v>
      </c>
      <c r="I11" s="66">
        <f>'Analisis de vul. recursos'!$G$11</f>
        <v>0</v>
      </c>
      <c r="J11" s="66">
        <f>'Analisis de vul. recursos'!$G$23</f>
        <v>0</v>
      </c>
      <c r="K11" s="66">
        <f>'Analisis de vul. recursos'!$G$34</f>
        <v>0</v>
      </c>
      <c r="L11" s="66">
        <f>'Analisis de vul. recursos'!$G$35</f>
        <v>0</v>
      </c>
      <c r="M11" s="65" t="str">
        <f t="shared" si="4"/>
        <v>ALTA</v>
      </c>
      <c r="N11" s="66">
        <f>'Anal. de vul. de procesos'!$G$13</f>
        <v>0</v>
      </c>
      <c r="O11" s="66">
        <f>'Anal. de vul. de procesos'!$G$21</f>
        <v>0</v>
      </c>
      <c r="P11" s="67">
        <f>'Anal. de vul. de procesos'!$G$31</f>
        <v>0</v>
      </c>
      <c r="Q11" s="66">
        <f>'Anal. de vul. de procesos'!$G$32</f>
        <v>0</v>
      </c>
      <c r="R11" s="65" t="str">
        <f t="shared" si="5"/>
        <v>ALTA</v>
      </c>
      <c r="S11" s="64"/>
      <c r="T11" s="63"/>
    </row>
    <row r="12" spans="1:20" ht="40.5" customHeight="1" x14ac:dyDescent="0.25">
      <c r="A12" s="76"/>
      <c r="B12" s="68"/>
      <c r="C12" s="85">
        <f t="shared" si="2"/>
        <v>0</v>
      </c>
      <c r="D12" s="73">
        <f>'analisis de vul. personas'!$G$16</f>
        <v>0</v>
      </c>
      <c r="E12" s="66">
        <f>'analisis de vul. personas'!$G$25</f>
        <v>0</v>
      </c>
      <c r="F12" s="66">
        <f>'analisis de vul. personas'!$G$35</f>
        <v>0</v>
      </c>
      <c r="G12" s="66">
        <f>'analisis de vul. personas'!$G$36</f>
        <v>0</v>
      </c>
      <c r="H12" s="65" t="str">
        <f t="shared" si="3"/>
        <v>ALTA</v>
      </c>
      <c r="I12" s="66">
        <f>'Analisis de vul. recursos'!$G$11</f>
        <v>0</v>
      </c>
      <c r="J12" s="66">
        <f>'Analisis de vul. recursos'!$G$23</f>
        <v>0</v>
      </c>
      <c r="K12" s="66">
        <f>'Analisis de vul. recursos'!$G$34</f>
        <v>0</v>
      </c>
      <c r="L12" s="66">
        <f>'Analisis de vul. recursos'!$G$35</f>
        <v>0</v>
      </c>
      <c r="M12" s="65" t="str">
        <f t="shared" si="4"/>
        <v>ALTA</v>
      </c>
      <c r="N12" s="66">
        <f>'Anal. de vul. de procesos'!$G$13</f>
        <v>0</v>
      </c>
      <c r="O12" s="66">
        <f>'Anal. de vul. de procesos'!$G$21</f>
        <v>0</v>
      </c>
      <c r="P12" s="67">
        <f>'Anal. de vul. de procesos'!$G$31</f>
        <v>0</v>
      </c>
      <c r="Q12" s="66">
        <f>'Anal. de vul. de procesos'!$G$32</f>
        <v>0</v>
      </c>
      <c r="R12" s="65" t="str">
        <f t="shared" si="5"/>
        <v>ALTA</v>
      </c>
      <c r="S12" s="64"/>
      <c r="T12" s="63"/>
    </row>
    <row r="13" spans="1:20" ht="40.5" customHeight="1" x14ac:dyDescent="0.25">
      <c r="A13" s="76"/>
      <c r="B13" s="68"/>
      <c r="C13" s="85">
        <f t="shared" si="2"/>
        <v>0</v>
      </c>
      <c r="D13" s="73">
        <f>'analisis de vul. personas'!$G$16</f>
        <v>0</v>
      </c>
      <c r="E13" s="66">
        <f>'analisis de vul. personas'!$G$25</f>
        <v>0</v>
      </c>
      <c r="F13" s="66">
        <f>'analisis de vul. personas'!$G$35</f>
        <v>0</v>
      </c>
      <c r="G13" s="66">
        <f>'analisis de vul. personas'!$G$36</f>
        <v>0</v>
      </c>
      <c r="H13" s="65" t="str">
        <f t="shared" si="3"/>
        <v>ALTA</v>
      </c>
      <c r="I13" s="66">
        <f>'Analisis de vul. recursos'!$G$11</f>
        <v>0</v>
      </c>
      <c r="J13" s="66">
        <f>'Analisis de vul. recursos'!$G$23</f>
        <v>0</v>
      </c>
      <c r="K13" s="66">
        <f>'Analisis de vul. recursos'!$G$34</f>
        <v>0</v>
      </c>
      <c r="L13" s="66">
        <f>'Analisis de vul. recursos'!$G$35</f>
        <v>0</v>
      </c>
      <c r="M13" s="65" t="str">
        <f t="shared" si="4"/>
        <v>ALTA</v>
      </c>
      <c r="N13" s="66">
        <f>'Anal. de vul. de procesos'!$G$13</f>
        <v>0</v>
      </c>
      <c r="O13" s="66">
        <f>'Anal. de vul. de procesos'!$G$21</f>
        <v>0</v>
      </c>
      <c r="P13" s="67">
        <f>'Anal. de vul. de procesos'!$G$31</f>
        <v>0</v>
      </c>
      <c r="Q13" s="66">
        <f>'Anal. de vul. de procesos'!$G$32</f>
        <v>0</v>
      </c>
      <c r="R13" s="65" t="str">
        <f t="shared" si="5"/>
        <v>ALTA</v>
      </c>
      <c r="S13" s="64"/>
      <c r="T13" s="63"/>
    </row>
    <row r="14" spans="1:20" ht="40.5" customHeight="1" x14ac:dyDescent="0.25">
      <c r="A14" s="76"/>
      <c r="B14" s="68"/>
      <c r="C14" s="85">
        <f t="shared" si="2"/>
        <v>0</v>
      </c>
      <c r="D14" s="73">
        <f>'analisis de vul. personas'!$G$16</f>
        <v>0</v>
      </c>
      <c r="E14" s="66">
        <f>'analisis de vul. personas'!$G$25</f>
        <v>0</v>
      </c>
      <c r="F14" s="66">
        <f>'analisis de vul. personas'!$G$35</f>
        <v>0</v>
      </c>
      <c r="G14" s="66">
        <f>'analisis de vul. personas'!$G$36</f>
        <v>0</v>
      </c>
      <c r="H14" s="65" t="str">
        <f t="shared" si="3"/>
        <v>ALTA</v>
      </c>
      <c r="I14" s="66">
        <f>'Analisis de vul. recursos'!$G$11</f>
        <v>0</v>
      </c>
      <c r="J14" s="66">
        <f>'Analisis de vul. recursos'!$G$23</f>
        <v>0</v>
      </c>
      <c r="K14" s="66">
        <f>'Analisis de vul. recursos'!$G$34</f>
        <v>0</v>
      </c>
      <c r="L14" s="66">
        <f>'Analisis de vul. recursos'!$G$35</f>
        <v>0</v>
      </c>
      <c r="M14" s="65" t="str">
        <f t="shared" si="4"/>
        <v>ALTA</v>
      </c>
      <c r="N14" s="66">
        <f>'Anal. de vul. de procesos'!$G$13</f>
        <v>0</v>
      </c>
      <c r="O14" s="66">
        <f>'Anal. de vul. de procesos'!$G$21</f>
        <v>0</v>
      </c>
      <c r="P14" s="67">
        <f>'Anal. de vul. de procesos'!$G$31</f>
        <v>0</v>
      </c>
      <c r="Q14" s="66">
        <f>'Anal. de vul. de procesos'!$G$32</f>
        <v>0</v>
      </c>
      <c r="R14" s="65" t="str">
        <f t="shared" si="5"/>
        <v>ALTA</v>
      </c>
      <c r="S14" s="64"/>
      <c r="T14" s="63"/>
    </row>
    <row r="15" spans="1:20" ht="40.5" customHeight="1" x14ac:dyDescent="0.25">
      <c r="A15" s="76"/>
      <c r="B15" s="68"/>
      <c r="C15" s="85">
        <f t="shared" si="2"/>
        <v>0</v>
      </c>
      <c r="D15" s="73">
        <f>'analisis de vul. personas'!$G$16</f>
        <v>0</v>
      </c>
      <c r="E15" s="66">
        <f>'analisis de vul. personas'!$G$25</f>
        <v>0</v>
      </c>
      <c r="F15" s="66">
        <f>'analisis de vul. personas'!$G$35</f>
        <v>0</v>
      </c>
      <c r="G15" s="66">
        <f>'analisis de vul. personas'!$G$36</f>
        <v>0</v>
      </c>
      <c r="H15" s="65" t="str">
        <f t="shared" si="3"/>
        <v>ALTA</v>
      </c>
      <c r="I15" s="66">
        <f>'Analisis de vul. recursos'!$G$11</f>
        <v>0</v>
      </c>
      <c r="J15" s="66">
        <f>'Analisis de vul. recursos'!$G$23</f>
        <v>0</v>
      </c>
      <c r="K15" s="66">
        <f>'Analisis de vul. recursos'!$G$34</f>
        <v>0</v>
      </c>
      <c r="L15" s="66">
        <f>'Analisis de vul. recursos'!$G$35</f>
        <v>0</v>
      </c>
      <c r="M15" s="65" t="str">
        <f t="shared" si="4"/>
        <v>ALTA</v>
      </c>
      <c r="N15" s="66">
        <f>'Anal. de vul. de procesos'!$G$13</f>
        <v>0</v>
      </c>
      <c r="O15" s="66">
        <f>'Anal. de vul. de procesos'!$G$21</f>
        <v>0</v>
      </c>
      <c r="P15" s="67">
        <f>'Anal. de vul. de procesos'!$G$31</f>
        <v>0</v>
      </c>
      <c r="Q15" s="66">
        <f>'Anal. de vul. de procesos'!$G$32</f>
        <v>0</v>
      </c>
      <c r="R15" s="65" t="str">
        <f t="shared" si="5"/>
        <v>ALTA</v>
      </c>
      <c r="S15" s="64"/>
      <c r="T15" s="63"/>
    </row>
    <row r="16" spans="1:20" ht="40.5" customHeight="1" x14ac:dyDescent="0.25">
      <c r="A16" s="51"/>
      <c r="B16" s="68"/>
      <c r="C16" s="85">
        <f t="shared" ref="C16:C39" si="6">+B16</f>
        <v>0</v>
      </c>
      <c r="D16" s="73">
        <f>'analisis de vul. personas'!$G$16</f>
        <v>0</v>
      </c>
      <c r="E16" s="66">
        <f>'analisis de vul. personas'!$G$25</f>
        <v>0</v>
      </c>
      <c r="F16" s="66">
        <f>'analisis de vul. personas'!$G$35</f>
        <v>0</v>
      </c>
      <c r="G16" s="66">
        <f>'analisis de vul. personas'!$G$36</f>
        <v>0</v>
      </c>
      <c r="H16" s="65" t="str">
        <f t="shared" ref="H16:H39" si="7">IF(G16&lt;=1,"ALTA",IF(G16&lt;=2,"MEDIA","BAJA"))</f>
        <v>ALTA</v>
      </c>
      <c r="I16" s="66">
        <f>'Analisis de vul. recursos'!$G$11</f>
        <v>0</v>
      </c>
      <c r="J16" s="66">
        <f>'Analisis de vul. recursos'!$G$23</f>
        <v>0</v>
      </c>
      <c r="K16" s="66">
        <f>'Analisis de vul. recursos'!$G$34</f>
        <v>0</v>
      </c>
      <c r="L16" s="66">
        <f>'Analisis de vul. recursos'!$G$35</f>
        <v>0</v>
      </c>
      <c r="M16" s="65" t="str">
        <f t="shared" si="0"/>
        <v>ALTA</v>
      </c>
      <c r="N16" s="66">
        <f>'Anal. de vul. de procesos'!$G$13</f>
        <v>0</v>
      </c>
      <c r="O16" s="66">
        <f>'Anal. de vul. de procesos'!$G$21</f>
        <v>0</v>
      </c>
      <c r="P16" s="67">
        <f>'Anal. de vul. de procesos'!$G$31</f>
        <v>0</v>
      </c>
      <c r="Q16" s="66">
        <f>'Anal. de vul. de procesos'!$G$32</f>
        <v>0</v>
      </c>
      <c r="R16" s="65" t="str">
        <f t="shared" si="1"/>
        <v>ALTA</v>
      </c>
      <c r="S16" s="64"/>
      <c r="T16" s="63"/>
    </row>
    <row r="17" spans="1:20" ht="40.5" customHeight="1" x14ac:dyDescent="0.25">
      <c r="A17" s="51"/>
      <c r="B17" s="68"/>
      <c r="C17" s="85">
        <f t="shared" si="6"/>
        <v>0</v>
      </c>
      <c r="D17" s="73">
        <f>'analisis de vul. personas'!$G$16</f>
        <v>0</v>
      </c>
      <c r="E17" s="66">
        <f>'analisis de vul. personas'!$G$25</f>
        <v>0</v>
      </c>
      <c r="F17" s="66">
        <f>'analisis de vul. personas'!$G$35</f>
        <v>0</v>
      </c>
      <c r="G17" s="66">
        <f>'analisis de vul. personas'!$G$36</f>
        <v>0</v>
      </c>
      <c r="H17" s="65" t="str">
        <f t="shared" si="7"/>
        <v>ALTA</v>
      </c>
      <c r="I17" s="66">
        <f>'Analisis de vul. recursos'!$G$11</f>
        <v>0</v>
      </c>
      <c r="J17" s="66">
        <f>'Analisis de vul. recursos'!$G$23</f>
        <v>0</v>
      </c>
      <c r="K17" s="66">
        <f>'Analisis de vul. recursos'!$G$34</f>
        <v>0</v>
      </c>
      <c r="L17" s="66">
        <f>'Analisis de vul. recursos'!$G$35</f>
        <v>0</v>
      </c>
      <c r="M17" s="65" t="str">
        <f t="shared" si="0"/>
        <v>ALTA</v>
      </c>
      <c r="N17" s="66">
        <f>'Anal. de vul. de procesos'!$G$13</f>
        <v>0</v>
      </c>
      <c r="O17" s="66">
        <f>'Anal. de vul. de procesos'!$G$21</f>
        <v>0</v>
      </c>
      <c r="P17" s="67">
        <f>'Anal. de vul. de procesos'!$G$31</f>
        <v>0</v>
      </c>
      <c r="Q17" s="66">
        <f>'Anal. de vul. de procesos'!$G$32</f>
        <v>0</v>
      </c>
      <c r="R17" s="65" t="str">
        <f t="shared" si="1"/>
        <v>ALTA</v>
      </c>
      <c r="S17" s="64"/>
      <c r="T17" s="63"/>
    </row>
    <row r="18" spans="1:20" ht="40.5" customHeight="1" x14ac:dyDescent="0.25">
      <c r="A18" s="51"/>
      <c r="B18" s="68"/>
      <c r="C18" s="85">
        <f t="shared" ref="C18:C28" si="8">+B18</f>
        <v>0</v>
      </c>
      <c r="D18" s="73">
        <f>'analisis de vul. personas'!$G$16</f>
        <v>0</v>
      </c>
      <c r="E18" s="66">
        <f>'analisis de vul. personas'!$G$25</f>
        <v>0</v>
      </c>
      <c r="F18" s="66">
        <f>'analisis de vul. personas'!$G$35</f>
        <v>0</v>
      </c>
      <c r="G18" s="66">
        <f>'analisis de vul. personas'!$G$36</f>
        <v>0</v>
      </c>
      <c r="H18" s="65" t="str">
        <f t="shared" ref="H18:H28" si="9">IF(G18&lt;=1,"ALTA",IF(G18&lt;=2,"MEDIA","BAJA"))</f>
        <v>ALTA</v>
      </c>
      <c r="I18" s="66">
        <f>'Analisis de vul. recursos'!$G$11</f>
        <v>0</v>
      </c>
      <c r="J18" s="66">
        <f>'Analisis de vul. recursos'!$G$23</f>
        <v>0</v>
      </c>
      <c r="K18" s="66">
        <f>'Analisis de vul. recursos'!$G$34</f>
        <v>0</v>
      </c>
      <c r="L18" s="66">
        <f>'Analisis de vul. recursos'!$G$35</f>
        <v>0</v>
      </c>
      <c r="M18" s="65" t="str">
        <f t="shared" ref="M18:M28" si="10">IF(L18&lt;=1,"ALTA",IF(L18&lt;=2,"MEDIA","BAJA"))</f>
        <v>ALTA</v>
      </c>
      <c r="N18" s="66">
        <f>'Anal. de vul. de procesos'!$G$13</f>
        <v>0</v>
      </c>
      <c r="O18" s="66">
        <f>'Anal. de vul. de procesos'!$G$21</f>
        <v>0</v>
      </c>
      <c r="P18" s="67">
        <f>'Anal. de vul. de procesos'!$G$31</f>
        <v>0</v>
      </c>
      <c r="Q18" s="66">
        <f>'Anal. de vul. de procesos'!$G$32</f>
        <v>0</v>
      </c>
      <c r="R18" s="65" t="str">
        <f t="shared" ref="R18:R28" si="11">IF(Q18&lt;=1,"ALTA",IF(Q18&lt;=2,"MEDIA","BAJA"))</f>
        <v>ALTA</v>
      </c>
      <c r="S18" s="64"/>
      <c r="T18" s="63"/>
    </row>
    <row r="19" spans="1:20" ht="40.5" customHeight="1" x14ac:dyDescent="0.25">
      <c r="A19" s="51"/>
      <c r="B19" s="68"/>
      <c r="C19" s="85">
        <f t="shared" si="8"/>
        <v>0</v>
      </c>
      <c r="D19" s="73">
        <f>'analisis de vul. personas'!$G$16</f>
        <v>0</v>
      </c>
      <c r="E19" s="66">
        <f>'analisis de vul. personas'!$G$25</f>
        <v>0</v>
      </c>
      <c r="F19" s="66">
        <f>'analisis de vul. personas'!$G$35</f>
        <v>0</v>
      </c>
      <c r="G19" s="66">
        <f>'analisis de vul. personas'!$G$36</f>
        <v>0</v>
      </c>
      <c r="H19" s="65" t="str">
        <f t="shared" si="9"/>
        <v>ALTA</v>
      </c>
      <c r="I19" s="66">
        <f>'Analisis de vul. recursos'!$G$11</f>
        <v>0</v>
      </c>
      <c r="J19" s="66">
        <f>'Analisis de vul. recursos'!$G$23</f>
        <v>0</v>
      </c>
      <c r="K19" s="66">
        <f>'Analisis de vul. recursos'!$G$34</f>
        <v>0</v>
      </c>
      <c r="L19" s="66">
        <f>'Analisis de vul. recursos'!$G$35</f>
        <v>0</v>
      </c>
      <c r="M19" s="65" t="str">
        <f t="shared" si="10"/>
        <v>ALTA</v>
      </c>
      <c r="N19" s="66">
        <f>'Anal. de vul. de procesos'!$G$13</f>
        <v>0</v>
      </c>
      <c r="O19" s="66">
        <f>'Anal. de vul. de procesos'!$G$21</f>
        <v>0</v>
      </c>
      <c r="P19" s="67">
        <f>'Anal. de vul. de procesos'!$G$31</f>
        <v>0</v>
      </c>
      <c r="Q19" s="66">
        <f>'Anal. de vul. de procesos'!$G$32</f>
        <v>0</v>
      </c>
      <c r="R19" s="65" t="str">
        <f t="shared" si="11"/>
        <v>ALTA</v>
      </c>
      <c r="S19" s="64"/>
      <c r="T19" s="63"/>
    </row>
    <row r="20" spans="1:20" ht="40.5" customHeight="1" x14ac:dyDescent="0.25">
      <c r="A20" s="51"/>
      <c r="B20" s="68"/>
      <c r="C20" s="85">
        <f t="shared" si="8"/>
        <v>0</v>
      </c>
      <c r="D20" s="73">
        <f>'analisis de vul. personas'!$G$16</f>
        <v>0</v>
      </c>
      <c r="E20" s="66">
        <f>'analisis de vul. personas'!$G$25</f>
        <v>0</v>
      </c>
      <c r="F20" s="66">
        <f>'analisis de vul. personas'!$G$35</f>
        <v>0</v>
      </c>
      <c r="G20" s="66">
        <f>'analisis de vul. personas'!$G$36</f>
        <v>0</v>
      </c>
      <c r="H20" s="65" t="str">
        <f t="shared" si="9"/>
        <v>ALTA</v>
      </c>
      <c r="I20" s="66">
        <f>'Analisis de vul. recursos'!$G$11</f>
        <v>0</v>
      </c>
      <c r="J20" s="66">
        <f>'Analisis de vul. recursos'!$G$23</f>
        <v>0</v>
      </c>
      <c r="K20" s="66">
        <f>'Analisis de vul. recursos'!$G$34</f>
        <v>0</v>
      </c>
      <c r="L20" s="66">
        <f>'Analisis de vul. recursos'!$G$35</f>
        <v>0</v>
      </c>
      <c r="M20" s="65" t="str">
        <f t="shared" si="10"/>
        <v>ALTA</v>
      </c>
      <c r="N20" s="66">
        <f>'Anal. de vul. de procesos'!$G$13</f>
        <v>0</v>
      </c>
      <c r="O20" s="66">
        <f>'Anal. de vul. de procesos'!$G$21</f>
        <v>0</v>
      </c>
      <c r="P20" s="67">
        <f>'Anal. de vul. de procesos'!$G$31</f>
        <v>0</v>
      </c>
      <c r="Q20" s="66">
        <f>'Anal. de vul. de procesos'!$G$32</f>
        <v>0</v>
      </c>
      <c r="R20" s="65" t="str">
        <f t="shared" si="11"/>
        <v>ALTA</v>
      </c>
      <c r="S20" s="64"/>
      <c r="T20" s="63"/>
    </row>
    <row r="21" spans="1:20" ht="40.5" customHeight="1" x14ac:dyDescent="0.25">
      <c r="A21" s="51"/>
      <c r="B21" s="68"/>
      <c r="C21" s="85">
        <f t="shared" si="8"/>
        <v>0</v>
      </c>
      <c r="D21" s="73">
        <f>'analisis de vul. personas'!$G$16</f>
        <v>0</v>
      </c>
      <c r="E21" s="66">
        <f>'analisis de vul. personas'!$G$25</f>
        <v>0</v>
      </c>
      <c r="F21" s="66">
        <f>'analisis de vul. personas'!$G$35</f>
        <v>0</v>
      </c>
      <c r="G21" s="66">
        <f>'analisis de vul. personas'!$G$36</f>
        <v>0</v>
      </c>
      <c r="H21" s="65" t="str">
        <f t="shared" si="9"/>
        <v>ALTA</v>
      </c>
      <c r="I21" s="66">
        <f>'Analisis de vul. recursos'!$G$11</f>
        <v>0</v>
      </c>
      <c r="J21" s="66">
        <f>'Analisis de vul. recursos'!$G$23</f>
        <v>0</v>
      </c>
      <c r="K21" s="66">
        <f>'Analisis de vul. recursos'!$G$34</f>
        <v>0</v>
      </c>
      <c r="L21" s="66">
        <f>'Analisis de vul. recursos'!$G$35</f>
        <v>0</v>
      </c>
      <c r="M21" s="65" t="str">
        <f t="shared" si="10"/>
        <v>ALTA</v>
      </c>
      <c r="N21" s="66">
        <f>'Anal. de vul. de procesos'!$G$13</f>
        <v>0</v>
      </c>
      <c r="O21" s="66">
        <f>'Anal. de vul. de procesos'!$G$21</f>
        <v>0</v>
      </c>
      <c r="P21" s="67">
        <f>'Anal. de vul. de procesos'!$G$31</f>
        <v>0</v>
      </c>
      <c r="Q21" s="66">
        <f>'Anal. de vul. de procesos'!$G$32</f>
        <v>0</v>
      </c>
      <c r="R21" s="65" t="str">
        <f t="shared" si="11"/>
        <v>ALTA</v>
      </c>
      <c r="S21" s="64"/>
      <c r="T21" s="63"/>
    </row>
    <row r="22" spans="1:20" ht="40.5" customHeight="1" x14ac:dyDescent="0.25">
      <c r="A22" s="51"/>
      <c r="B22" s="68"/>
      <c r="C22" s="85">
        <f t="shared" si="8"/>
        <v>0</v>
      </c>
      <c r="D22" s="73">
        <f>'analisis de vul. personas'!$G$16</f>
        <v>0</v>
      </c>
      <c r="E22" s="66">
        <f>'analisis de vul. personas'!$G$25</f>
        <v>0</v>
      </c>
      <c r="F22" s="66">
        <f>'analisis de vul. personas'!$G$35</f>
        <v>0</v>
      </c>
      <c r="G22" s="66">
        <f>'analisis de vul. personas'!$G$36</f>
        <v>0</v>
      </c>
      <c r="H22" s="65" t="str">
        <f t="shared" si="9"/>
        <v>ALTA</v>
      </c>
      <c r="I22" s="66">
        <f>'Analisis de vul. recursos'!$G$11</f>
        <v>0</v>
      </c>
      <c r="J22" s="66">
        <f>'Analisis de vul. recursos'!$G$23</f>
        <v>0</v>
      </c>
      <c r="K22" s="66">
        <f>'Analisis de vul. recursos'!$G$34</f>
        <v>0</v>
      </c>
      <c r="L22" s="66">
        <f>'Analisis de vul. recursos'!$G$35</f>
        <v>0</v>
      </c>
      <c r="M22" s="65" t="str">
        <f t="shared" si="10"/>
        <v>ALTA</v>
      </c>
      <c r="N22" s="66">
        <f>'Anal. de vul. de procesos'!$G$13</f>
        <v>0</v>
      </c>
      <c r="O22" s="66">
        <f>'Anal. de vul. de procesos'!$G$21</f>
        <v>0</v>
      </c>
      <c r="P22" s="67">
        <f>'Anal. de vul. de procesos'!$G$31</f>
        <v>0</v>
      </c>
      <c r="Q22" s="66">
        <f>'Anal. de vul. de procesos'!$G$32</f>
        <v>0</v>
      </c>
      <c r="R22" s="65" t="str">
        <f t="shared" si="11"/>
        <v>ALTA</v>
      </c>
      <c r="S22" s="64"/>
      <c r="T22" s="63"/>
    </row>
    <row r="23" spans="1:20" ht="40.5" customHeight="1" x14ac:dyDescent="0.25">
      <c r="A23" s="51"/>
      <c r="B23" s="68"/>
      <c r="C23" s="85">
        <f t="shared" si="8"/>
        <v>0</v>
      </c>
      <c r="D23" s="73">
        <f>'analisis de vul. personas'!$G$16</f>
        <v>0</v>
      </c>
      <c r="E23" s="66">
        <f>'analisis de vul. personas'!$G$25</f>
        <v>0</v>
      </c>
      <c r="F23" s="66">
        <f>'analisis de vul. personas'!$G$35</f>
        <v>0</v>
      </c>
      <c r="G23" s="66">
        <f>'analisis de vul. personas'!$G$36</f>
        <v>0</v>
      </c>
      <c r="H23" s="65" t="str">
        <f t="shared" si="9"/>
        <v>ALTA</v>
      </c>
      <c r="I23" s="66">
        <f>'Analisis de vul. recursos'!$G$11</f>
        <v>0</v>
      </c>
      <c r="J23" s="66">
        <f>'Analisis de vul. recursos'!$G$23</f>
        <v>0</v>
      </c>
      <c r="K23" s="66">
        <f>'Analisis de vul. recursos'!$G$34</f>
        <v>0</v>
      </c>
      <c r="L23" s="66">
        <f>'Analisis de vul. recursos'!$G$35</f>
        <v>0</v>
      </c>
      <c r="M23" s="65" t="str">
        <f t="shared" si="10"/>
        <v>ALTA</v>
      </c>
      <c r="N23" s="66">
        <f>'Anal. de vul. de procesos'!$G$13</f>
        <v>0</v>
      </c>
      <c r="O23" s="66">
        <f>'Anal. de vul. de procesos'!$G$21</f>
        <v>0</v>
      </c>
      <c r="P23" s="67">
        <f>'Anal. de vul. de procesos'!$G$31</f>
        <v>0</v>
      </c>
      <c r="Q23" s="66">
        <f>'Anal. de vul. de procesos'!$G$32</f>
        <v>0</v>
      </c>
      <c r="R23" s="65" t="str">
        <f t="shared" si="11"/>
        <v>ALTA</v>
      </c>
      <c r="S23" s="64"/>
      <c r="T23" s="63"/>
    </row>
    <row r="24" spans="1:20" ht="40.5" customHeight="1" x14ac:dyDescent="0.25">
      <c r="A24" s="51"/>
      <c r="B24" s="68"/>
      <c r="C24" s="85">
        <f t="shared" si="8"/>
        <v>0</v>
      </c>
      <c r="D24" s="73">
        <f>'analisis de vul. personas'!$G$16</f>
        <v>0</v>
      </c>
      <c r="E24" s="66">
        <f>'analisis de vul. personas'!$G$25</f>
        <v>0</v>
      </c>
      <c r="F24" s="66">
        <f>'analisis de vul. personas'!$G$35</f>
        <v>0</v>
      </c>
      <c r="G24" s="66">
        <f>'analisis de vul. personas'!$G$36</f>
        <v>0</v>
      </c>
      <c r="H24" s="65" t="str">
        <f t="shared" si="9"/>
        <v>ALTA</v>
      </c>
      <c r="I24" s="66">
        <f>'Analisis de vul. recursos'!$G$11</f>
        <v>0</v>
      </c>
      <c r="J24" s="66">
        <f>'Analisis de vul. recursos'!$G$23</f>
        <v>0</v>
      </c>
      <c r="K24" s="66">
        <f>'Analisis de vul. recursos'!$G$34</f>
        <v>0</v>
      </c>
      <c r="L24" s="66">
        <f>'Analisis de vul. recursos'!$G$35</f>
        <v>0</v>
      </c>
      <c r="M24" s="65" t="str">
        <f t="shared" si="10"/>
        <v>ALTA</v>
      </c>
      <c r="N24" s="66">
        <f>'Anal. de vul. de procesos'!$G$13</f>
        <v>0</v>
      </c>
      <c r="O24" s="66">
        <f>'Anal. de vul. de procesos'!$G$21</f>
        <v>0</v>
      </c>
      <c r="P24" s="67">
        <f>'Anal. de vul. de procesos'!$G$31</f>
        <v>0</v>
      </c>
      <c r="Q24" s="66">
        <f>'Anal. de vul. de procesos'!$G$32</f>
        <v>0</v>
      </c>
      <c r="R24" s="65" t="str">
        <f t="shared" si="11"/>
        <v>ALTA</v>
      </c>
      <c r="S24" s="64"/>
      <c r="T24" s="63"/>
    </row>
    <row r="25" spans="1:20" ht="40.5" customHeight="1" x14ac:dyDescent="0.25">
      <c r="A25" s="51"/>
      <c r="B25" s="68"/>
      <c r="C25" s="85">
        <f t="shared" si="8"/>
        <v>0</v>
      </c>
      <c r="D25" s="73">
        <f>'analisis de vul. personas'!$G$16</f>
        <v>0</v>
      </c>
      <c r="E25" s="66">
        <f>'analisis de vul. personas'!$G$25</f>
        <v>0</v>
      </c>
      <c r="F25" s="66">
        <f>'analisis de vul. personas'!$G$35</f>
        <v>0</v>
      </c>
      <c r="G25" s="66">
        <f>'analisis de vul. personas'!$G$36</f>
        <v>0</v>
      </c>
      <c r="H25" s="65" t="str">
        <f t="shared" si="9"/>
        <v>ALTA</v>
      </c>
      <c r="I25" s="66">
        <f>'Analisis de vul. recursos'!$G$11</f>
        <v>0</v>
      </c>
      <c r="J25" s="66">
        <f>'Analisis de vul. recursos'!$G$23</f>
        <v>0</v>
      </c>
      <c r="K25" s="66">
        <f>'Analisis de vul. recursos'!$G$34</f>
        <v>0</v>
      </c>
      <c r="L25" s="66">
        <f>'Analisis de vul. recursos'!$G$35</f>
        <v>0</v>
      </c>
      <c r="M25" s="65" t="str">
        <f t="shared" si="10"/>
        <v>ALTA</v>
      </c>
      <c r="N25" s="66">
        <f>'Anal. de vul. de procesos'!$G$13</f>
        <v>0</v>
      </c>
      <c r="O25" s="66">
        <f>'Anal. de vul. de procesos'!$G$21</f>
        <v>0</v>
      </c>
      <c r="P25" s="67">
        <f>'Anal. de vul. de procesos'!$G$31</f>
        <v>0</v>
      </c>
      <c r="Q25" s="66">
        <f>'Anal. de vul. de procesos'!$G$32</f>
        <v>0</v>
      </c>
      <c r="R25" s="65" t="str">
        <f t="shared" si="11"/>
        <v>ALTA</v>
      </c>
      <c r="S25" s="64"/>
      <c r="T25" s="63"/>
    </row>
    <row r="26" spans="1:20" ht="40.5" customHeight="1" x14ac:dyDescent="0.25">
      <c r="A26" s="51"/>
      <c r="B26" s="68"/>
      <c r="C26" s="85">
        <f t="shared" si="8"/>
        <v>0</v>
      </c>
      <c r="D26" s="73">
        <f>'analisis de vul. personas'!$G$16</f>
        <v>0</v>
      </c>
      <c r="E26" s="66">
        <f>'analisis de vul. personas'!$G$25</f>
        <v>0</v>
      </c>
      <c r="F26" s="66">
        <f>'analisis de vul. personas'!$G$35</f>
        <v>0</v>
      </c>
      <c r="G26" s="66">
        <f>'analisis de vul. personas'!$G$36</f>
        <v>0</v>
      </c>
      <c r="H26" s="65" t="str">
        <f t="shared" si="9"/>
        <v>ALTA</v>
      </c>
      <c r="I26" s="66">
        <f>'Analisis de vul. recursos'!$G$11</f>
        <v>0</v>
      </c>
      <c r="J26" s="66">
        <f>'Analisis de vul. recursos'!$G$23</f>
        <v>0</v>
      </c>
      <c r="K26" s="66">
        <f>'Analisis de vul. recursos'!$G$34</f>
        <v>0</v>
      </c>
      <c r="L26" s="66">
        <f>'Analisis de vul. recursos'!$G$35</f>
        <v>0</v>
      </c>
      <c r="M26" s="65" t="str">
        <f t="shared" si="10"/>
        <v>ALTA</v>
      </c>
      <c r="N26" s="66">
        <f>'Anal. de vul. de procesos'!$G$13</f>
        <v>0</v>
      </c>
      <c r="O26" s="66">
        <f>'Anal. de vul. de procesos'!$G$21</f>
        <v>0</v>
      </c>
      <c r="P26" s="67">
        <f>'Anal. de vul. de procesos'!$G$31</f>
        <v>0</v>
      </c>
      <c r="Q26" s="66">
        <f>'Anal. de vul. de procesos'!$G$32</f>
        <v>0</v>
      </c>
      <c r="R26" s="65" t="str">
        <f t="shared" si="11"/>
        <v>ALTA</v>
      </c>
      <c r="S26" s="64"/>
      <c r="T26" s="63"/>
    </row>
    <row r="27" spans="1:20" ht="40.5" customHeight="1" x14ac:dyDescent="0.25">
      <c r="A27" s="51"/>
      <c r="B27" s="68"/>
      <c r="C27" s="85">
        <f t="shared" si="8"/>
        <v>0</v>
      </c>
      <c r="D27" s="73">
        <f>'analisis de vul. personas'!$G$16</f>
        <v>0</v>
      </c>
      <c r="E27" s="66">
        <f>'analisis de vul. personas'!$G$25</f>
        <v>0</v>
      </c>
      <c r="F27" s="66">
        <f>'analisis de vul. personas'!$G$35</f>
        <v>0</v>
      </c>
      <c r="G27" s="66">
        <f>'analisis de vul. personas'!$G$36</f>
        <v>0</v>
      </c>
      <c r="H27" s="65" t="str">
        <f t="shared" si="9"/>
        <v>ALTA</v>
      </c>
      <c r="I27" s="66">
        <f>'Analisis de vul. recursos'!$G$11</f>
        <v>0</v>
      </c>
      <c r="J27" s="66">
        <f>'Analisis de vul. recursos'!$G$23</f>
        <v>0</v>
      </c>
      <c r="K27" s="66">
        <f>'Analisis de vul. recursos'!$G$34</f>
        <v>0</v>
      </c>
      <c r="L27" s="66">
        <f>'Analisis de vul. recursos'!$G$35</f>
        <v>0</v>
      </c>
      <c r="M27" s="65" t="str">
        <f t="shared" si="10"/>
        <v>ALTA</v>
      </c>
      <c r="N27" s="66">
        <f>'Anal. de vul. de procesos'!$G$13</f>
        <v>0</v>
      </c>
      <c r="O27" s="66">
        <f>'Anal. de vul. de procesos'!$G$21</f>
        <v>0</v>
      </c>
      <c r="P27" s="67">
        <f>'Anal. de vul. de procesos'!$G$31</f>
        <v>0</v>
      </c>
      <c r="Q27" s="66">
        <f>'Anal. de vul. de procesos'!$G$32</f>
        <v>0</v>
      </c>
      <c r="R27" s="65" t="str">
        <f t="shared" si="11"/>
        <v>ALTA</v>
      </c>
      <c r="S27" s="64"/>
      <c r="T27" s="63"/>
    </row>
    <row r="28" spans="1:20" ht="40.5" customHeight="1" x14ac:dyDescent="0.25">
      <c r="A28" s="51"/>
      <c r="B28" s="68"/>
      <c r="C28" s="85">
        <f t="shared" si="8"/>
        <v>0</v>
      </c>
      <c r="D28" s="73">
        <f>'analisis de vul. personas'!$G$16</f>
        <v>0</v>
      </c>
      <c r="E28" s="66">
        <f>'analisis de vul. personas'!$G$25</f>
        <v>0</v>
      </c>
      <c r="F28" s="66">
        <f>'analisis de vul. personas'!$G$35</f>
        <v>0</v>
      </c>
      <c r="G28" s="66">
        <f>'analisis de vul. personas'!$G$36</f>
        <v>0</v>
      </c>
      <c r="H28" s="65" t="str">
        <f t="shared" si="9"/>
        <v>ALTA</v>
      </c>
      <c r="I28" s="66">
        <f>'Analisis de vul. recursos'!$G$11</f>
        <v>0</v>
      </c>
      <c r="J28" s="66">
        <f>'Analisis de vul. recursos'!$G$23</f>
        <v>0</v>
      </c>
      <c r="K28" s="66">
        <f>'Analisis de vul. recursos'!$G$34</f>
        <v>0</v>
      </c>
      <c r="L28" s="66">
        <f>'Analisis de vul. recursos'!$G$35</f>
        <v>0</v>
      </c>
      <c r="M28" s="65" t="str">
        <f t="shared" si="10"/>
        <v>ALTA</v>
      </c>
      <c r="N28" s="66">
        <f>'Anal. de vul. de procesos'!$G$13</f>
        <v>0</v>
      </c>
      <c r="O28" s="66">
        <f>'Anal. de vul. de procesos'!$G$21</f>
        <v>0</v>
      </c>
      <c r="P28" s="67">
        <f>'Anal. de vul. de procesos'!$G$31</f>
        <v>0</v>
      </c>
      <c r="Q28" s="66">
        <f>'Anal. de vul. de procesos'!$G$32</f>
        <v>0</v>
      </c>
      <c r="R28" s="65" t="str">
        <f t="shared" si="11"/>
        <v>ALTA</v>
      </c>
      <c r="S28" s="64"/>
      <c r="T28" s="63"/>
    </row>
    <row r="29" spans="1:20" ht="40.5" customHeight="1" x14ac:dyDescent="0.25">
      <c r="A29" s="51"/>
      <c r="B29" s="68"/>
      <c r="C29" s="85">
        <f t="shared" si="6"/>
        <v>0</v>
      </c>
      <c r="D29" s="73">
        <f>'analisis de vul. personas'!$G$16</f>
        <v>0</v>
      </c>
      <c r="E29" s="66">
        <f>'analisis de vul. personas'!$G$25</f>
        <v>0</v>
      </c>
      <c r="F29" s="66">
        <f>'analisis de vul. personas'!$G$35</f>
        <v>0</v>
      </c>
      <c r="G29" s="66">
        <f>'analisis de vul. personas'!$G$36</f>
        <v>0</v>
      </c>
      <c r="H29" s="65" t="str">
        <f t="shared" si="7"/>
        <v>ALTA</v>
      </c>
      <c r="I29" s="66">
        <f>'Analisis de vul. recursos'!$G$11</f>
        <v>0</v>
      </c>
      <c r="J29" s="66">
        <f>'Analisis de vul. recursos'!$G$23</f>
        <v>0</v>
      </c>
      <c r="K29" s="66">
        <f>'Analisis de vul. recursos'!$G$34</f>
        <v>0</v>
      </c>
      <c r="L29" s="66">
        <f>'Analisis de vul. recursos'!$G$35</f>
        <v>0</v>
      </c>
      <c r="M29" s="65" t="str">
        <f t="shared" si="0"/>
        <v>ALTA</v>
      </c>
      <c r="N29" s="66">
        <f>'Anal. de vul. de procesos'!$G$13</f>
        <v>0</v>
      </c>
      <c r="O29" s="66">
        <f>'Anal. de vul. de procesos'!$G$21</f>
        <v>0</v>
      </c>
      <c r="P29" s="67">
        <f>'Anal. de vul. de procesos'!$G$31</f>
        <v>0</v>
      </c>
      <c r="Q29" s="66">
        <f>'Anal. de vul. de procesos'!$G$32</f>
        <v>0</v>
      </c>
      <c r="R29" s="65" t="str">
        <f t="shared" si="1"/>
        <v>ALTA</v>
      </c>
      <c r="S29" s="64"/>
      <c r="T29" s="63"/>
    </row>
    <row r="30" spans="1:20" ht="40.5" customHeight="1" x14ac:dyDescent="0.25">
      <c r="A30" s="51"/>
      <c r="B30" s="68"/>
      <c r="C30" s="85">
        <f t="shared" si="6"/>
        <v>0</v>
      </c>
      <c r="D30" s="73">
        <f>'analisis de vul. personas'!$G$16</f>
        <v>0</v>
      </c>
      <c r="E30" s="66">
        <f>'analisis de vul. personas'!$G$25</f>
        <v>0</v>
      </c>
      <c r="F30" s="66">
        <f>'analisis de vul. personas'!$G$35</f>
        <v>0</v>
      </c>
      <c r="G30" s="66">
        <f>'analisis de vul. personas'!$G$36</f>
        <v>0</v>
      </c>
      <c r="H30" s="65" t="str">
        <f t="shared" si="7"/>
        <v>ALTA</v>
      </c>
      <c r="I30" s="66">
        <f>'Analisis de vul. recursos'!$G$11</f>
        <v>0</v>
      </c>
      <c r="J30" s="66">
        <f>'Analisis de vul. recursos'!$G$23</f>
        <v>0</v>
      </c>
      <c r="K30" s="66">
        <f>'Analisis de vul. recursos'!$G$34</f>
        <v>0</v>
      </c>
      <c r="L30" s="66">
        <f>'Analisis de vul. recursos'!$G$35</f>
        <v>0</v>
      </c>
      <c r="M30" s="65" t="str">
        <f t="shared" si="0"/>
        <v>ALTA</v>
      </c>
      <c r="N30" s="66">
        <f>'Anal. de vul. de procesos'!$G$13</f>
        <v>0</v>
      </c>
      <c r="O30" s="66">
        <f>'Anal. de vul. de procesos'!$G$21</f>
        <v>0</v>
      </c>
      <c r="P30" s="67">
        <f>'Anal. de vul. de procesos'!$G$31</f>
        <v>0</v>
      </c>
      <c r="Q30" s="66">
        <f>'Anal. de vul. de procesos'!$G$32</f>
        <v>0</v>
      </c>
      <c r="R30" s="65" t="str">
        <f t="shared" si="1"/>
        <v>ALTA</v>
      </c>
      <c r="S30" s="64"/>
      <c r="T30" s="63"/>
    </row>
    <row r="31" spans="1:20" ht="40.5" customHeight="1" x14ac:dyDescent="0.25">
      <c r="A31" s="51"/>
      <c r="B31" s="68"/>
      <c r="C31" s="85">
        <f t="shared" si="6"/>
        <v>0</v>
      </c>
      <c r="D31" s="73">
        <f>'analisis de vul. personas'!$G$16</f>
        <v>0</v>
      </c>
      <c r="E31" s="66">
        <f>'analisis de vul. personas'!$G$25</f>
        <v>0</v>
      </c>
      <c r="F31" s="66">
        <f>'analisis de vul. personas'!$G$35</f>
        <v>0</v>
      </c>
      <c r="G31" s="66">
        <f>'analisis de vul. personas'!$G$36</f>
        <v>0</v>
      </c>
      <c r="H31" s="65" t="str">
        <f t="shared" si="7"/>
        <v>ALTA</v>
      </c>
      <c r="I31" s="66">
        <f>'Analisis de vul. recursos'!$G$11</f>
        <v>0</v>
      </c>
      <c r="J31" s="66">
        <f>'Analisis de vul. recursos'!$G$23</f>
        <v>0</v>
      </c>
      <c r="K31" s="66">
        <f>'Analisis de vul. recursos'!$G$34</f>
        <v>0</v>
      </c>
      <c r="L31" s="66">
        <f>'Analisis de vul. recursos'!$G$35</f>
        <v>0</v>
      </c>
      <c r="M31" s="65" t="str">
        <f t="shared" si="0"/>
        <v>ALTA</v>
      </c>
      <c r="N31" s="66">
        <f>'Anal. de vul. de procesos'!$G$13</f>
        <v>0</v>
      </c>
      <c r="O31" s="66">
        <f>'Anal. de vul. de procesos'!$G$21</f>
        <v>0</v>
      </c>
      <c r="P31" s="67">
        <f>'Anal. de vul. de procesos'!$G$31</f>
        <v>0</v>
      </c>
      <c r="Q31" s="66">
        <f>'Anal. de vul. de procesos'!$G$32</f>
        <v>0</v>
      </c>
      <c r="R31" s="65" t="str">
        <f t="shared" si="1"/>
        <v>ALTA</v>
      </c>
      <c r="S31" s="64"/>
      <c r="T31" s="63"/>
    </row>
    <row r="32" spans="1:20" ht="40.5" customHeight="1" x14ac:dyDescent="0.25">
      <c r="A32" s="51"/>
      <c r="B32" s="68"/>
      <c r="C32" s="85">
        <f t="shared" si="6"/>
        <v>0</v>
      </c>
      <c r="D32" s="73">
        <f>'analisis de vul. personas'!$G$16</f>
        <v>0</v>
      </c>
      <c r="E32" s="66">
        <f>'analisis de vul. personas'!$G$25</f>
        <v>0</v>
      </c>
      <c r="F32" s="66">
        <f>'analisis de vul. personas'!$G$35</f>
        <v>0</v>
      </c>
      <c r="G32" s="66">
        <f>'analisis de vul. personas'!$G$36</f>
        <v>0</v>
      </c>
      <c r="H32" s="65" t="str">
        <f t="shared" si="7"/>
        <v>ALTA</v>
      </c>
      <c r="I32" s="66">
        <f>'Analisis de vul. recursos'!$G$11</f>
        <v>0</v>
      </c>
      <c r="J32" s="66">
        <f>'Analisis de vul. recursos'!$G$23</f>
        <v>0</v>
      </c>
      <c r="K32" s="66">
        <f>'Analisis de vul. recursos'!$G$34</f>
        <v>0</v>
      </c>
      <c r="L32" s="66">
        <f>'Analisis de vul. recursos'!$G$35</f>
        <v>0</v>
      </c>
      <c r="M32" s="65" t="str">
        <f t="shared" si="0"/>
        <v>ALTA</v>
      </c>
      <c r="N32" s="66">
        <f>'Anal. de vul. de procesos'!$G$13</f>
        <v>0</v>
      </c>
      <c r="O32" s="66">
        <f>'Anal. de vul. de procesos'!$G$21</f>
        <v>0</v>
      </c>
      <c r="P32" s="67">
        <f>'Anal. de vul. de procesos'!$G$31</f>
        <v>0</v>
      </c>
      <c r="Q32" s="66">
        <f>'Anal. de vul. de procesos'!$G$32</f>
        <v>0</v>
      </c>
      <c r="R32" s="65" t="str">
        <f t="shared" si="1"/>
        <v>ALTA</v>
      </c>
      <c r="S32" s="64"/>
      <c r="T32" s="63"/>
    </row>
    <row r="33" spans="1:20" ht="40.5" customHeight="1" x14ac:dyDescent="0.25">
      <c r="A33" s="51"/>
      <c r="B33" s="68"/>
      <c r="C33" s="85">
        <f t="shared" si="6"/>
        <v>0</v>
      </c>
      <c r="D33" s="73">
        <f>'analisis de vul. personas'!$G$16</f>
        <v>0</v>
      </c>
      <c r="E33" s="66">
        <f>'analisis de vul. personas'!$G$25</f>
        <v>0</v>
      </c>
      <c r="F33" s="66">
        <f>'analisis de vul. personas'!$G$35</f>
        <v>0</v>
      </c>
      <c r="G33" s="66">
        <f>'analisis de vul. personas'!$G$36</f>
        <v>0</v>
      </c>
      <c r="H33" s="65" t="str">
        <f t="shared" si="7"/>
        <v>ALTA</v>
      </c>
      <c r="I33" s="66">
        <f>'Analisis de vul. recursos'!$G$11</f>
        <v>0</v>
      </c>
      <c r="J33" s="66">
        <f>'Analisis de vul. recursos'!$G$23</f>
        <v>0</v>
      </c>
      <c r="K33" s="66">
        <f>'Analisis de vul. recursos'!$G$34</f>
        <v>0</v>
      </c>
      <c r="L33" s="66">
        <f>'Analisis de vul. recursos'!$G$35</f>
        <v>0</v>
      </c>
      <c r="M33" s="65" t="str">
        <f t="shared" si="0"/>
        <v>ALTA</v>
      </c>
      <c r="N33" s="66">
        <f>'Anal. de vul. de procesos'!$G$13</f>
        <v>0</v>
      </c>
      <c r="O33" s="66">
        <f>'Anal. de vul. de procesos'!$G$21</f>
        <v>0</v>
      </c>
      <c r="P33" s="67">
        <f>'Anal. de vul. de procesos'!$G$31</f>
        <v>0</v>
      </c>
      <c r="Q33" s="66">
        <f>'Anal. de vul. de procesos'!$G$32</f>
        <v>0</v>
      </c>
      <c r="R33" s="65" t="str">
        <f t="shared" si="1"/>
        <v>ALTA</v>
      </c>
      <c r="S33" s="64"/>
      <c r="T33" s="63"/>
    </row>
    <row r="34" spans="1:20" ht="40.5" customHeight="1" x14ac:dyDescent="0.25">
      <c r="A34" s="51"/>
      <c r="B34" s="68"/>
      <c r="C34" s="85">
        <f t="shared" si="6"/>
        <v>0</v>
      </c>
      <c r="D34" s="73">
        <f>'analisis de vul. personas'!$G$16</f>
        <v>0</v>
      </c>
      <c r="E34" s="66">
        <f>'analisis de vul. personas'!$G$25</f>
        <v>0</v>
      </c>
      <c r="F34" s="66">
        <f>'analisis de vul. personas'!$G$35</f>
        <v>0</v>
      </c>
      <c r="G34" s="66">
        <f>'analisis de vul. personas'!$G$36</f>
        <v>0</v>
      </c>
      <c r="H34" s="65" t="str">
        <f t="shared" si="7"/>
        <v>ALTA</v>
      </c>
      <c r="I34" s="66">
        <f>'Analisis de vul. recursos'!$G$11</f>
        <v>0</v>
      </c>
      <c r="J34" s="66">
        <f>'Analisis de vul. recursos'!$G$23</f>
        <v>0</v>
      </c>
      <c r="K34" s="66">
        <f>'Analisis de vul. recursos'!$G$34</f>
        <v>0</v>
      </c>
      <c r="L34" s="66">
        <f>'Analisis de vul. recursos'!$G$35</f>
        <v>0</v>
      </c>
      <c r="M34" s="65" t="str">
        <f t="shared" si="0"/>
        <v>ALTA</v>
      </c>
      <c r="N34" s="66">
        <f>'Anal. de vul. de procesos'!$G$13</f>
        <v>0</v>
      </c>
      <c r="O34" s="66">
        <f>'Anal. de vul. de procesos'!$G$21</f>
        <v>0</v>
      </c>
      <c r="P34" s="67">
        <f>'Anal. de vul. de procesos'!$G$31</f>
        <v>0</v>
      </c>
      <c r="Q34" s="66">
        <f>'Anal. de vul. de procesos'!$G$32</f>
        <v>0</v>
      </c>
      <c r="R34" s="65" t="str">
        <f t="shared" si="1"/>
        <v>ALTA</v>
      </c>
      <c r="S34" s="64"/>
      <c r="T34" s="63"/>
    </row>
    <row r="35" spans="1:20" ht="40.5" customHeight="1" x14ac:dyDescent="0.25">
      <c r="A35" s="51"/>
      <c r="B35" s="68"/>
      <c r="C35" s="85">
        <f t="shared" si="6"/>
        <v>0</v>
      </c>
      <c r="D35" s="73">
        <f>'analisis de vul. personas'!$G$16</f>
        <v>0</v>
      </c>
      <c r="E35" s="66">
        <f>'analisis de vul. personas'!$G$25</f>
        <v>0</v>
      </c>
      <c r="F35" s="66">
        <f>'analisis de vul. personas'!$G$35</f>
        <v>0</v>
      </c>
      <c r="G35" s="66">
        <f>'analisis de vul. personas'!$G$36</f>
        <v>0</v>
      </c>
      <c r="H35" s="65" t="str">
        <f t="shared" si="7"/>
        <v>ALTA</v>
      </c>
      <c r="I35" s="66">
        <f>'Analisis de vul. recursos'!$G$11</f>
        <v>0</v>
      </c>
      <c r="J35" s="66">
        <f>'Analisis de vul. recursos'!$G$23</f>
        <v>0</v>
      </c>
      <c r="K35" s="66">
        <f>'Analisis de vul. recursos'!$G$34</f>
        <v>0</v>
      </c>
      <c r="L35" s="66">
        <f>'Analisis de vul. recursos'!$G$35</f>
        <v>0</v>
      </c>
      <c r="M35" s="65" t="str">
        <f t="shared" si="0"/>
        <v>ALTA</v>
      </c>
      <c r="N35" s="66">
        <f>'Anal. de vul. de procesos'!$G$13</f>
        <v>0</v>
      </c>
      <c r="O35" s="66">
        <f>'Anal. de vul. de procesos'!$G$21</f>
        <v>0</v>
      </c>
      <c r="P35" s="67">
        <f>'Anal. de vul. de procesos'!$G$31</f>
        <v>0</v>
      </c>
      <c r="Q35" s="66">
        <f>'Anal. de vul. de procesos'!$G$32</f>
        <v>0</v>
      </c>
      <c r="R35" s="65" t="str">
        <f t="shared" si="1"/>
        <v>ALTA</v>
      </c>
      <c r="S35" s="64"/>
      <c r="T35" s="63"/>
    </row>
    <row r="36" spans="1:20" ht="40.5" customHeight="1" x14ac:dyDescent="0.25">
      <c r="A36" s="51"/>
      <c r="B36" s="68"/>
      <c r="C36" s="85">
        <f t="shared" si="6"/>
        <v>0</v>
      </c>
      <c r="D36" s="73">
        <f>'analisis de vul. personas'!$G$16</f>
        <v>0</v>
      </c>
      <c r="E36" s="66">
        <f>'analisis de vul. personas'!$G$25</f>
        <v>0</v>
      </c>
      <c r="F36" s="66">
        <f>'analisis de vul. personas'!$G$35</f>
        <v>0</v>
      </c>
      <c r="G36" s="66">
        <f>'analisis de vul. personas'!$G$36</f>
        <v>0</v>
      </c>
      <c r="H36" s="65" t="str">
        <f t="shared" si="7"/>
        <v>ALTA</v>
      </c>
      <c r="I36" s="66">
        <f>'Analisis de vul. recursos'!$G$11</f>
        <v>0</v>
      </c>
      <c r="J36" s="66">
        <f>'Analisis de vul. recursos'!$G$23</f>
        <v>0</v>
      </c>
      <c r="K36" s="66">
        <f>'Analisis de vul. recursos'!$G$34</f>
        <v>0</v>
      </c>
      <c r="L36" s="66">
        <f>'Analisis de vul. recursos'!$G$35</f>
        <v>0</v>
      </c>
      <c r="M36" s="65" t="str">
        <f t="shared" si="0"/>
        <v>ALTA</v>
      </c>
      <c r="N36" s="66">
        <f>'Anal. de vul. de procesos'!$G$13</f>
        <v>0</v>
      </c>
      <c r="O36" s="66">
        <f>'Anal. de vul. de procesos'!$G$21</f>
        <v>0</v>
      </c>
      <c r="P36" s="67">
        <f>'Anal. de vul. de procesos'!$G$31</f>
        <v>0</v>
      </c>
      <c r="Q36" s="66">
        <f>'Anal. de vul. de procesos'!$G$32</f>
        <v>0</v>
      </c>
      <c r="R36" s="65" t="str">
        <f t="shared" si="1"/>
        <v>ALTA</v>
      </c>
      <c r="S36" s="64"/>
      <c r="T36" s="63"/>
    </row>
    <row r="37" spans="1:20" ht="40.5" customHeight="1" x14ac:dyDescent="0.25">
      <c r="A37" s="51"/>
      <c r="B37" s="68"/>
      <c r="C37" s="85">
        <f t="shared" si="6"/>
        <v>0</v>
      </c>
      <c r="D37" s="73">
        <f>'analisis de vul. personas'!$G$16</f>
        <v>0</v>
      </c>
      <c r="E37" s="66">
        <f>'analisis de vul. personas'!$G$25</f>
        <v>0</v>
      </c>
      <c r="F37" s="66">
        <f>'analisis de vul. personas'!$G$35</f>
        <v>0</v>
      </c>
      <c r="G37" s="66">
        <f>'analisis de vul. personas'!$G$36</f>
        <v>0</v>
      </c>
      <c r="H37" s="65" t="str">
        <f t="shared" si="7"/>
        <v>ALTA</v>
      </c>
      <c r="I37" s="66">
        <f>'Analisis de vul. recursos'!$G$11</f>
        <v>0</v>
      </c>
      <c r="J37" s="66">
        <f>'Analisis de vul. recursos'!$G$23</f>
        <v>0</v>
      </c>
      <c r="K37" s="66">
        <f>'Analisis de vul. recursos'!$G$34</f>
        <v>0</v>
      </c>
      <c r="L37" s="66">
        <f>'Analisis de vul. recursos'!$G$35</f>
        <v>0</v>
      </c>
      <c r="M37" s="65" t="str">
        <f t="shared" si="0"/>
        <v>ALTA</v>
      </c>
      <c r="N37" s="66">
        <f>'Anal. de vul. de procesos'!$G$13</f>
        <v>0</v>
      </c>
      <c r="O37" s="66">
        <f>'Anal. de vul. de procesos'!$G$21</f>
        <v>0</v>
      </c>
      <c r="P37" s="67">
        <f>'Anal. de vul. de procesos'!$G$31</f>
        <v>0</v>
      </c>
      <c r="Q37" s="66">
        <f>'Anal. de vul. de procesos'!$G$32</f>
        <v>0</v>
      </c>
      <c r="R37" s="65" t="str">
        <f t="shared" si="1"/>
        <v>ALTA</v>
      </c>
      <c r="S37" s="64"/>
      <c r="T37" s="63"/>
    </row>
    <row r="38" spans="1:20" ht="40.5" customHeight="1" x14ac:dyDescent="0.25">
      <c r="A38" s="51"/>
      <c r="B38" s="68"/>
      <c r="C38" s="85">
        <f t="shared" si="6"/>
        <v>0</v>
      </c>
      <c r="D38" s="73">
        <f>'analisis de vul. personas'!$G$16</f>
        <v>0</v>
      </c>
      <c r="E38" s="66">
        <f>'analisis de vul. personas'!$G$25</f>
        <v>0</v>
      </c>
      <c r="F38" s="66">
        <f>'analisis de vul. personas'!$G$35</f>
        <v>0</v>
      </c>
      <c r="G38" s="66">
        <f>'analisis de vul. personas'!$G$36</f>
        <v>0</v>
      </c>
      <c r="H38" s="65" t="str">
        <f t="shared" si="7"/>
        <v>ALTA</v>
      </c>
      <c r="I38" s="66">
        <f>'Analisis de vul. recursos'!$G$11</f>
        <v>0</v>
      </c>
      <c r="J38" s="66">
        <f>'Analisis de vul. recursos'!$G$23</f>
        <v>0</v>
      </c>
      <c r="K38" s="66">
        <f>'Analisis de vul. recursos'!$G$34</f>
        <v>0</v>
      </c>
      <c r="L38" s="66">
        <f>'Analisis de vul. recursos'!$G$35</f>
        <v>0</v>
      </c>
      <c r="M38" s="65" t="str">
        <f t="shared" si="0"/>
        <v>ALTA</v>
      </c>
      <c r="N38" s="66">
        <f>'Anal. de vul. de procesos'!$G$13</f>
        <v>0</v>
      </c>
      <c r="O38" s="66">
        <f>'Anal. de vul. de procesos'!$G$21</f>
        <v>0</v>
      </c>
      <c r="P38" s="67">
        <f>'Anal. de vul. de procesos'!$G$31</f>
        <v>0</v>
      </c>
      <c r="Q38" s="66">
        <f>'Anal. de vul. de procesos'!$G$32</f>
        <v>0</v>
      </c>
      <c r="R38" s="65" t="str">
        <f t="shared" si="1"/>
        <v>ALTA</v>
      </c>
      <c r="S38" s="64"/>
      <c r="T38" s="63"/>
    </row>
    <row r="39" spans="1:20" ht="40.5" customHeight="1" x14ac:dyDescent="0.25">
      <c r="A39" s="51"/>
      <c r="B39" s="68"/>
      <c r="C39" s="85">
        <f t="shared" si="6"/>
        <v>0</v>
      </c>
      <c r="D39" s="73">
        <f>'analisis de vul. personas'!$G$16</f>
        <v>0</v>
      </c>
      <c r="E39" s="66">
        <f>'analisis de vul. personas'!$G$25</f>
        <v>0</v>
      </c>
      <c r="F39" s="66">
        <f>'analisis de vul. personas'!$G$35</f>
        <v>0</v>
      </c>
      <c r="G39" s="66">
        <f>'analisis de vul. personas'!$G$36</f>
        <v>0</v>
      </c>
      <c r="H39" s="65" t="str">
        <f t="shared" si="7"/>
        <v>ALTA</v>
      </c>
      <c r="I39" s="66">
        <f>'Analisis de vul. recursos'!$G$11</f>
        <v>0</v>
      </c>
      <c r="J39" s="66">
        <f>'Analisis de vul. recursos'!$G$23</f>
        <v>0</v>
      </c>
      <c r="K39" s="66">
        <f>'Analisis de vul. recursos'!$G$34</f>
        <v>0</v>
      </c>
      <c r="L39" s="66">
        <f>'Analisis de vul. recursos'!$G$35</f>
        <v>0</v>
      </c>
      <c r="M39" s="65" t="str">
        <f t="shared" si="0"/>
        <v>ALTA</v>
      </c>
      <c r="N39" s="66">
        <f>'Anal. de vul. de procesos'!$G$13</f>
        <v>0</v>
      </c>
      <c r="O39" s="66">
        <f>'Anal. de vul. de procesos'!$G$21</f>
        <v>0</v>
      </c>
      <c r="P39" s="67">
        <f>'Anal. de vul. de procesos'!$G$31</f>
        <v>0</v>
      </c>
      <c r="Q39" s="66">
        <f>'Anal. de vul. de procesos'!$G$32</f>
        <v>0</v>
      </c>
      <c r="R39" s="65" t="str">
        <f t="shared" si="1"/>
        <v>ALTA</v>
      </c>
      <c r="S39" s="64"/>
      <c r="T39" s="63"/>
    </row>
    <row r="40" spans="1:20" ht="40.5" customHeight="1" x14ac:dyDescent="0.25"/>
    <row r="41" spans="1:20" ht="30" customHeight="1" x14ac:dyDescent="0.25"/>
    <row r="42" spans="1:20" ht="30" customHeight="1" x14ac:dyDescent="0.25"/>
    <row r="43" spans="1:20" ht="30" customHeight="1" x14ac:dyDescent="0.25"/>
  </sheetData>
  <mergeCells count="12">
    <mergeCell ref="A5:C6"/>
    <mergeCell ref="D5:R5"/>
    <mergeCell ref="S5:T6"/>
    <mergeCell ref="D6:H6"/>
    <mergeCell ref="I6:M6"/>
    <mergeCell ref="N6:R6"/>
    <mergeCell ref="A4:T4"/>
    <mergeCell ref="A1:B3"/>
    <mergeCell ref="C1:M3"/>
    <mergeCell ref="N1:T1"/>
    <mergeCell ref="N2:T2"/>
    <mergeCell ref="N3:T3"/>
  </mergeCells>
  <conditionalFormatting sqref="G8:G39">
    <cfRule type="cellIs" dxfId="29" priority="28" stopIfTrue="1" operator="lessThanOrEqual">
      <formula>1</formula>
    </cfRule>
    <cfRule type="cellIs" dxfId="28" priority="29" stopIfTrue="1" operator="lessThanOrEqual">
      <formula>2</formula>
    </cfRule>
    <cfRule type="cellIs" dxfId="27" priority="30" stopIfTrue="1" operator="lessThanOrEqual">
      <formula>3</formula>
    </cfRule>
  </conditionalFormatting>
  <conditionalFormatting sqref="L8:L39">
    <cfRule type="cellIs" dxfId="26" priority="25" stopIfTrue="1" operator="lessThanOrEqual">
      <formula>1</formula>
    </cfRule>
    <cfRule type="cellIs" dxfId="25" priority="26" stopIfTrue="1" operator="lessThanOrEqual">
      <formula>2</formula>
    </cfRule>
    <cfRule type="cellIs" dxfId="24" priority="27" stopIfTrue="1" operator="lessThanOrEqual">
      <formula>3</formula>
    </cfRule>
  </conditionalFormatting>
  <conditionalFormatting sqref="Q8:Q39">
    <cfRule type="cellIs" dxfId="23" priority="22" stopIfTrue="1" operator="lessThanOrEqual">
      <formula>1</formula>
    </cfRule>
    <cfRule type="cellIs" dxfId="22" priority="23" stopIfTrue="1" operator="lessThanOrEqual">
      <formula>2</formula>
    </cfRule>
    <cfRule type="cellIs" dxfId="21" priority="24" stopIfTrue="1" operator="lessThanOrEqual">
      <formula>3</formula>
    </cfRule>
  </conditionalFormatting>
  <conditionalFormatting sqref="C16:C39">
    <cfRule type="cellIs" dxfId="20" priority="16" operator="equal">
      <formula>"""INMINENTE"""</formula>
    </cfRule>
    <cfRule type="cellIs" dxfId="19" priority="17" operator="equal">
      <formula>"""PROBABLE"""</formula>
    </cfRule>
    <cfRule type="cellIs" dxfId="18" priority="18" operator="equal">
      <formula>"""POSIBLE"""</formula>
    </cfRule>
    <cfRule type="cellIs" dxfId="17" priority="19" stopIfTrue="1" operator="equal">
      <formula>"""INMINENTE"""</formula>
    </cfRule>
    <cfRule type="cellIs" dxfId="16" priority="20" stopIfTrue="1" operator="equal">
      <formula>"""PROBABLE"""</formula>
    </cfRule>
    <cfRule type="cellIs" dxfId="15" priority="21" stopIfTrue="1" operator="equal">
      <formula>"""POSIBLE"""</formula>
    </cfRule>
  </conditionalFormatting>
  <conditionalFormatting sqref="C8:C39">
    <cfRule type="cellIs" dxfId="14" priority="13" stopIfTrue="1" operator="equal">
      <formula>"INMINENTE"</formula>
    </cfRule>
    <cfRule type="cellIs" dxfId="13" priority="14" stopIfTrue="1" operator="equal">
      <formula>"PROBABLE"</formula>
    </cfRule>
    <cfRule type="cellIs" dxfId="12" priority="15" stopIfTrue="1" operator="equal">
      <formula>"POSIBLE"</formula>
    </cfRule>
  </conditionalFormatting>
  <conditionalFormatting sqref="C8:C39">
    <cfRule type="cellIs" dxfId="11" priority="10" operator="equal">
      <formula>"INMINENTE"</formula>
    </cfRule>
    <cfRule type="cellIs" dxfId="10" priority="11" operator="equal">
      <formula>"PROBABLE"</formula>
    </cfRule>
    <cfRule type="cellIs" dxfId="9" priority="12" operator="equal">
      <formula>"POSIBLE"</formula>
    </cfRule>
  </conditionalFormatting>
  <conditionalFormatting sqref="H8:H39">
    <cfRule type="cellIs" dxfId="8" priority="7" stopIfTrue="1" operator="equal">
      <formula>"BAJA"</formula>
    </cfRule>
    <cfRule type="cellIs" dxfId="7" priority="8" stopIfTrue="1" operator="equal">
      <formula>"MEDIA"</formula>
    </cfRule>
    <cfRule type="cellIs" dxfId="6" priority="9" stopIfTrue="1" operator="equal">
      <formula>"ALTA"</formula>
    </cfRule>
  </conditionalFormatting>
  <conditionalFormatting sqref="M8:M39">
    <cfRule type="cellIs" dxfId="5" priority="4" stopIfTrue="1" operator="equal">
      <formula>"BAJA"</formula>
    </cfRule>
    <cfRule type="cellIs" dxfId="4" priority="5" stopIfTrue="1" operator="equal">
      <formula>"MEDIA"</formula>
    </cfRule>
    <cfRule type="cellIs" dxfId="3" priority="6" stopIfTrue="1" operator="equal">
      <formula>"ALTA"</formula>
    </cfRule>
  </conditionalFormatting>
  <conditionalFormatting sqref="R8:R39">
    <cfRule type="cellIs" dxfId="2" priority="1" stopIfTrue="1" operator="equal">
      <formula>"BAJA"</formula>
    </cfRule>
    <cfRule type="cellIs" dxfId="1" priority="2" stopIfTrue="1" operator="equal">
      <formula>"MEDIA"</formula>
    </cfRule>
    <cfRule type="cellIs" dxfId="0" priority="3" stopIfTrue="1" operator="equal">
      <formula>"ALTA"</formula>
    </cfRule>
  </conditionalFormatting>
  <pageMargins left="0.7" right="0.7" top="0.75" bottom="0.75" header="0.3" footer="0.3"/>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'varios '!$A$2:$A$4</xm:f>
          </x14:formula1>
          <xm:sqref>B8:B39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7"/>
  <sheetViews>
    <sheetView workbookViewId="0">
      <selection activeCell="F4" sqref="F4"/>
    </sheetView>
  </sheetViews>
  <sheetFormatPr baseColWidth="10" defaultColWidth="11.5703125" defaultRowHeight="14.25" x14ac:dyDescent="0.25"/>
  <cols>
    <col min="1" max="1" width="25" style="54" customWidth="1"/>
    <col min="2" max="2" width="50.85546875" style="54" customWidth="1"/>
    <col min="3" max="3" width="20.28515625" style="54" customWidth="1"/>
    <col min="4" max="4" width="44.28515625" style="54" customWidth="1"/>
    <col min="5" max="16384" width="11.5703125" style="54"/>
  </cols>
  <sheetData>
    <row r="1" spans="1:4" ht="17.25" customHeight="1" x14ac:dyDescent="0.25">
      <c r="A1" s="179"/>
      <c r="B1" s="182" t="s">
        <v>154</v>
      </c>
      <c r="C1" s="183" t="s">
        <v>160</v>
      </c>
      <c r="D1" s="183"/>
    </row>
    <row r="2" spans="1:4" ht="17.25" customHeight="1" x14ac:dyDescent="0.25">
      <c r="A2" s="180"/>
      <c r="B2" s="182"/>
      <c r="C2" s="183" t="s">
        <v>165</v>
      </c>
      <c r="D2" s="183"/>
    </row>
    <row r="3" spans="1:4" ht="23.25" customHeight="1" x14ac:dyDescent="0.25">
      <c r="A3" s="181"/>
      <c r="B3" s="182"/>
      <c r="C3" s="183" t="s">
        <v>0</v>
      </c>
      <c r="D3" s="183"/>
    </row>
    <row r="4" spans="1:4" ht="96.75" customHeight="1" x14ac:dyDescent="0.25">
      <c r="A4" s="140" t="s">
        <v>161</v>
      </c>
      <c r="B4" s="140"/>
      <c r="C4" s="140"/>
      <c r="D4" s="140"/>
    </row>
    <row r="5" spans="1:4" ht="24.75" customHeight="1" x14ac:dyDescent="0.25">
      <c r="A5" s="177" t="s">
        <v>121</v>
      </c>
      <c r="B5" s="178"/>
      <c r="C5" s="178"/>
      <c r="D5" s="178"/>
    </row>
    <row r="6" spans="1:4" ht="46.5" customHeight="1" x14ac:dyDescent="0.25">
      <c r="A6" s="60" t="s">
        <v>120</v>
      </c>
      <c r="B6" s="60" t="s">
        <v>119</v>
      </c>
      <c r="C6" s="60" t="s">
        <v>118</v>
      </c>
      <c r="D6" s="60" t="s">
        <v>117</v>
      </c>
    </row>
    <row r="7" spans="1:4" ht="48.75" customHeight="1" x14ac:dyDescent="0.25">
      <c r="A7" s="59"/>
      <c r="B7" s="59"/>
      <c r="C7" s="59"/>
      <c r="D7" s="59"/>
    </row>
    <row r="8" spans="1:4" ht="48.75" customHeight="1" x14ac:dyDescent="0.25">
      <c r="A8" s="59"/>
      <c r="B8" s="59"/>
      <c r="C8" s="59"/>
      <c r="D8" s="59"/>
    </row>
    <row r="9" spans="1:4" ht="48.75" customHeight="1" x14ac:dyDescent="0.25">
      <c r="A9" s="59"/>
      <c r="B9" s="59"/>
      <c r="C9" s="59"/>
      <c r="D9" s="59"/>
    </row>
    <row r="10" spans="1:4" ht="48.75" customHeight="1" x14ac:dyDescent="0.25">
      <c r="A10" s="59"/>
      <c r="B10" s="59"/>
      <c r="C10" s="59"/>
      <c r="D10" s="59"/>
    </row>
    <row r="11" spans="1:4" ht="48.75" customHeight="1" x14ac:dyDescent="0.25">
      <c r="A11" s="59"/>
      <c r="B11" s="59"/>
      <c r="C11" s="59"/>
      <c r="D11" s="59"/>
    </row>
    <row r="12" spans="1:4" ht="48.75" customHeight="1" x14ac:dyDescent="0.25">
      <c r="A12" s="59"/>
      <c r="B12" s="59"/>
      <c r="C12" s="59"/>
      <c r="D12" s="59"/>
    </row>
    <row r="13" spans="1:4" ht="48.75" customHeight="1" x14ac:dyDescent="0.25">
      <c r="A13" s="59"/>
      <c r="B13" s="59"/>
      <c r="C13" s="59"/>
      <c r="D13" s="59"/>
    </row>
    <row r="14" spans="1:4" ht="48.75" customHeight="1" x14ac:dyDescent="0.25">
      <c r="A14" s="58"/>
      <c r="B14" s="57"/>
      <c r="C14" s="56"/>
      <c r="D14" s="56"/>
    </row>
    <row r="15" spans="1:4" ht="48.75" customHeight="1" x14ac:dyDescent="0.25">
      <c r="A15" s="58"/>
      <c r="B15" s="57"/>
      <c r="C15" s="56"/>
      <c r="D15" s="56"/>
    </row>
    <row r="17" spans="2:2" x14ac:dyDescent="0.25">
      <c r="B17" s="55"/>
    </row>
  </sheetData>
  <mergeCells count="7">
    <mergeCell ref="A5:D5"/>
    <mergeCell ref="A1:A3"/>
    <mergeCell ref="B1:B3"/>
    <mergeCell ref="C1:D1"/>
    <mergeCell ref="C2:D2"/>
    <mergeCell ref="C3:D3"/>
    <mergeCell ref="A4:D4"/>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RowHeight="15" x14ac:dyDescent="0.25"/>
  <sheetData>
    <row r="1" spans="1:1" x14ac:dyDescent="0.25">
      <c r="A1" s="86" t="s">
        <v>152</v>
      </c>
    </row>
    <row r="2" spans="1:1" x14ac:dyDescent="0.25">
      <c r="A2" t="s">
        <v>150</v>
      </c>
    </row>
    <row r="3" spans="1:1" x14ac:dyDescent="0.25">
      <c r="A3" t="s">
        <v>153</v>
      </c>
    </row>
    <row r="4" spans="1:1" x14ac:dyDescent="0.25">
      <c r="A4"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Amenazas</vt:lpstr>
      <vt:lpstr>analisis de vul. personas</vt:lpstr>
      <vt:lpstr>Analisis de vul. recursos</vt:lpstr>
      <vt:lpstr>Anal. de vul. de procesos</vt:lpstr>
      <vt:lpstr>cons. analis. de riesgo</vt:lpstr>
      <vt:lpstr>priorizacion de amenazas</vt:lpstr>
      <vt:lpstr>varios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OPS. Katherine Lisset Rodriguez Rojas</cp:lastModifiedBy>
  <dcterms:created xsi:type="dcterms:W3CDTF">2017-04-26T19:51:18Z</dcterms:created>
  <dcterms:modified xsi:type="dcterms:W3CDTF">2019-01-25T22:07:04Z</dcterms:modified>
</cp:coreProperties>
</file>