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45" windowWidth="8700" windowHeight="8100"/>
  </bookViews>
  <sheets>
    <sheet name="JEDEH " sheetId="1" r:id="rId1"/>
    <sheet name="Hoja1" sheetId="2" r:id="rId2"/>
  </sheets>
  <definedNames>
    <definedName name="_xlnm._FilterDatabase" localSheetId="0" hidden="1">'JEDEH '!$A$11:$AK$25</definedName>
  </definedNames>
  <calcPr calcId="145621"/>
</workbook>
</file>

<file path=xl/calcChain.xml><?xml version="1.0" encoding="utf-8"?>
<calcChain xmlns="http://schemas.openxmlformats.org/spreadsheetml/2006/main">
  <c r="F2" i="2" l="1"/>
  <c r="K68" i="2" l="1"/>
  <c r="J68" i="2"/>
  <c r="I68" i="2"/>
  <c r="H68" i="2"/>
  <c r="G68" i="2"/>
  <c r="K46" i="2" l="1"/>
  <c r="J46" i="2"/>
  <c r="I46" i="2"/>
  <c r="H46" i="2"/>
  <c r="G46" i="2"/>
  <c r="I24" i="2"/>
  <c r="J24" i="2"/>
  <c r="H24" i="2"/>
  <c r="G24" i="2"/>
  <c r="F25" i="2"/>
  <c r="F24" i="2"/>
  <c r="K2" i="2"/>
  <c r="K24" i="2" l="1"/>
  <c r="AC13" i="1"/>
  <c r="Z13" i="1"/>
  <c r="H2" i="2"/>
  <c r="I2" i="2"/>
  <c r="J2" i="2"/>
  <c r="G2" i="2"/>
  <c r="AB13" i="1" l="1"/>
  <c r="AB15" i="1"/>
  <c r="AC15" i="1"/>
  <c r="Z25" i="1" l="1"/>
  <c r="AE25" i="1" s="1"/>
  <c r="AA25" i="1"/>
  <c r="AF25" i="1" s="1"/>
  <c r="AB25" i="1"/>
  <c r="AG25" i="1" s="1"/>
  <c r="AC25" i="1"/>
  <c r="AH25" i="1" s="1"/>
  <c r="AC17" i="1"/>
  <c r="AH17" i="1" s="1"/>
  <c r="AB17" i="1"/>
  <c r="AG17" i="1" s="1"/>
  <c r="W23" i="1"/>
  <c r="W22" i="1"/>
  <c r="W21" i="1"/>
  <c r="W19" i="1"/>
  <c r="W18" i="1"/>
  <c r="W17" i="1"/>
  <c r="Y17" i="1" l="1"/>
  <c r="AA17" i="1"/>
  <c r="AF17" i="1" s="1"/>
  <c r="Z17" i="1"/>
  <c r="AE17" i="1" s="1"/>
  <c r="W20" i="1"/>
  <c r="W26" i="1"/>
  <c r="W25" i="1"/>
  <c r="W16" i="1"/>
  <c r="AH15" i="1"/>
  <c r="AG15" i="1"/>
  <c r="AA15" i="1"/>
  <c r="AF15" i="1" s="1"/>
  <c r="Z15" i="1"/>
  <c r="AE15" i="1" s="1"/>
  <c r="Y15" i="1"/>
  <c r="W15" i="1"/>
  <c r="AD15" i="1" s="1"/>
  <c r="AH13" i="1"/>
  <c r="AG13" i="1"/>
  <c r="AA13" i="1"/>
  <c r="AF13" i="1" s="1"/>
  <c r="AE13" i="1"/>
  <c r="Y13" i="1"/>
  <c r="W13" i="1"/>
  <c r="AD13" i="1" l="1"/>
  <c r="AI13" i="1" s="1"/>
  <c r="AD25" i="1"/>
  <c r="AI25" i="1" s="1"/>
  <c r="AD17" i="1"/>
  <c r="AI17" i="1" s="1"/>
  <c r="AI15" i="1"/>
</calcChain>
</file>

<file path=xl/sharedStrings.xml><?xml version="1.0" encoding="utf-8"?>
<sst xmlns="http://schemas.openxmlformats.org/spreadsheetml/2006/main" count="141" uniqueCount="85">
  <si>
    <t>FUERZAS MILITARES DE COLOMBIA
EJÉRCITO NACIONAL</t>
  </si>
  <si>
    <t>INFORME DE GESTIÓN PLAN DE ACCIÓN</t>
  </si>
  <si>
    <t xml:space="preserve">NOMBRE DE LA UNIDAD SUBALTERNA: </t>
  </si>
  <si>
    <t>VCA</t>
  </si>
  <si>
    <t>EFCC</t>
  </si>
  <si>
    <t>EFC</t>
  </si>
  <si>
    <t>EFD</t>
  </si>
  <si>
    <t>RD</t>
  </si>
  <si>
    <t>EQ</t>
  </si>
  <si>
    <t>RA</t>
  </si>
  <si>
    <t>EC</t>
  </si>
  <si>
    <t>RESPONSABLE</t>
  </si>
  <si>
    <t>NOMBRE DEL INDICADOR</t>
  </si>
  <si>
    <t>FÓRMUILA DEL INDICADOR</t>
  </si>
  <si>
    <t>TIPO DE INDICADOR</t>
  </si>
  <si>
    <t>DESCRIPCIÓN DE LA META</t>
  </si>
  <si>
    <t>TENDENCIA ÓPTIMA</t>
  </si>
  <si>
    <t>METAS TRIMESTRALES</t>
  </si>
  <si>
    <t>TOTAL 
AÑO</t>
  </si>
  <si>
    <t>VARIABLES</t>
  </si>
  <si>
    <t>SUB-
VARIABLES</t>
  </si>
  <si>
    <t>TEMPORIZADOR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</si>
  <si>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</si>
  <si>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</si>
  <si>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</si>
  <si>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</si>
  <si>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</si>
  <si>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OBSERVACIONES</t>
  </si>
  <si>
    <t>Trim 1</t>
  </si>
  <si>
    <t>Trim 2</t>
  </si>
  <si>
    <t>Trim 3</t>
  </si>
  <si>
    <t>Trim 4</t>
  </si>
  <si>
    <t>ACUM.</t>
  </si>
  <si>
    <t>JEDEH</t>
  </si>
  <si>
    <t>3. Fortalecer el desarrollo integral del hombre como esencia para la transformación institucional armonizada.</t>
  </si>
  <si>
    <t>TRIM.</t>
  </si>
  <si>
    <t>OBJETIVO  DE CALIDAD</t>
  </si>
  <si>
    <t>OBJETIVO DEL PROCESO</t>
  </si>
  <si>
    <t>ACTIVIDADES</t>
  </si>
  <si>
    <r>
      <rPr>
        <b/>
        <sz val="12"/>
        <rFont val="Arial"/>
        <family val="2"/>
      </rPr>
      <t xml:space="preserve">Pág.        </t>
    </r>
    <r>
      <rPr>
        <sz val="12"/>
        <rFont val="Arial"/>
        <family val="2"/>
      </rPr>
      <t xml:space="preserve"> de </t>
    </r>
  </si>
  <si>
    <r>
      <t xml:space="preserve">CODIGO: </t>
    </r>
    <r>
      <rPr>
        <sz val="12"/>
        <rFont val="Arial"/>
        <family val="2"/>
      </rPr>
      <t xml:space="preserve">FO-JEM-DIPLA-071 </t>
    </r>
  </si>
  <si>
    <r>
      <t>VERSIÓN:</t>
    </r>
    <r>
      <rPr>
        <sz val="12"/>
        <rFont val="Arial"/>
        <family val="2"/>
      </rPr>
      <t xml:space="preserve"> 2</t>
    </r>
  </si>
  <si>
    <r>
      <t>FECHA DE EMISIÓN:</t>
    </r>
    <r>
      <rPr>
        <sz val="12"/>
        <rFont val="Arial"/>
        <family val="2"/>
      </rPr>
      <t xml:space="preserve">  2013-03-21</t>
    </r>
  </si>
  <si>
    <r>
      <t xml:space="preserve">NOMBRE DE LA UNIDAD SUPERIOR: JEFATURA DE DESARROLLO HUMANO JEDEH   </t>
    </r>
    <r>
      <rPr>
        <b/>
        <sz val="20"/>
        <rFont val="Arial"/>
        <family val="2"/>
      </rPr>
      <t xml:space="preserve">INDICADORES </t>
    </r>
    <r>
      <rPr>
        <b/>
        <sz val="22"/>
        <rFont val="Arial"/>
        <family val="2"/>
      </rPr>
      <t>X PROCESOS</t>
    </r>
  </si>
  <si>
    <t>Aumentar en 5% la cobertura de los botiquines a los hombres en operaciones.</t>
  </si>
  <si>
    <t>Cobertura de Botiquines para las Unidades del Ejercito
(DISAN)</t>
  </si>
  <si>
    <t>V1. Cantidad Botiquines suministrados de acuerdo a disponibilidad.</t>
  </si>
  <si>
    <t>V2. Cantidad de Botiquines de necesidad del Ejercito.</t>
  </si>
  <si>
    <t>( V1 / V2 ) x 100%
V1. Cantidad Botiquines suministrados de acuerdo a disponibilidad.
V2. Cantidad de Botiquines de necesidad del Ejercito.</t>
  </si>
  <si>
    <t>Garantizar el 93% de la entrega de medicamentos por parte del operador logistico.</t>
  </si>
  <si>
    <t>V1. Cantidad de medicamentos  entregados por el operador logistico.</t>
  </si>
  <si>
    <t>V2. Cantidad de medicamentos solicitados al operador logistico.</t>
  </si>
  <si>
    <t>( V1 / V2 ) x 100%
V1. Cantidad de medicamentos  entregados por el operador logistico.
V2. Cantidad de medicamentos solicitados al operador logistico.</t>
  </si>
  <si>
    <t>Control Entrega de Medicamentos
(DISAN)</t>
  </si>
  <si>
    <t>Garantizar la veracidad en la calificación de las fichas medicas por parte de las Escuelas de Formación</t>
  </si>
  <si>
    <t xml:space="preserve">aspirantes ESMIC </t>
  </si>
  <si>
    <t>aspirantes EMSUB</t>
  </si>
  <si>
    <t>aspirantes ESPRO</t>
  </si>
  <si>
    <t>Revisión fichas médicas aspirantes a Escuelas de formación
(DISAN)</t>
  </si>
  <si>
    <t>Definir situación de sanidad personal que realiza tramite de retiro
(DISAN)</t>
  </si>
  <si>
    <t xml:space="preserve">Disminuir a 60 días el tiempo de realización de Junta Médica definitiva una vez cumplidos los requisitos por parte del interesado. </t>
  </si>
  <si>
    <r>
      <rPr>
        <b/>
        <sz val="9"/>
        <color theme="1"/>
        <rFont val="Arial"/>
        <family val="2"/>
      </rPr>
      <t xml:space="preserve">PROCESO ADMINISTRACION DE PERSONAL </t>
    </r>
    <r>
      <rPr>
        <sz val="9"/>
        <color theme="1"/>
        <rFont val="Arial"/>
        <family val="2"/>
      </rPr>
      <t xml:space="preserve">
Formular  las políticas y  directrices, encaminadas a propiciar el desarrollo del personal y formalizar las  condiciones de bienestar, salud y Preservación de la Integridad física del personal durante su permanencia al servicio de la Fuerza, contribuyendo al cumplimiento de la Misión Constitucional. Coordinando  su difusión  y efectuando el seguimiento a su aplicación a  nivel central.</t>
    </r>
  </si>
  <si>
    <r>
      <rPr>
        <b/>
        <sz val="9"/>
        <color indexed="8"/>
        <rFont val="Arial"/>
        <family val="2"/>
      </rPr>
      <t>PROCESO VINCULACION DE PERSONAL</t>
    </r>
    <r>
      <rPr>
        <sz val="9"/>
        <color indexed="8"/>
        <rFont val="Arial"/>
        <family val="2"/>
      </rPr>
      <t xml:space="preserve">
Definir las Directrices y crear condiciones para la calificación de la aptitud psicofísica del personal aspirante a ingresar a la fuerza, contribuyendo al cumplimiento de la Misión Constitucional. Coordinar la difusión y el seguimiento de estas directrices en las Unidades Operativas Mayores)</t>
    </r>
  </si>
  <si>
    <r>
      <rPr>
        <b/>
        <sz val="9"/>
        <color indexed="8"/>
        <rFont val="Arial"/>
        <family val="2"/>
      </rPr>
      <t>PROCESO RETIRO DE PERSONAL</t>
    </r>
    <r>
      <rPr>
        <sz val="9"/>
        <color indexed="8"/>
        <rFont val="Arial"/>
        <family val="2"/>
      </rPr>
      <t xml:space="preserve">
Reconocer los derechos originados por el término de la vinculación laboral con la Fuerza; desarrollar el control de las actividades propias para la calificación de la aptitud psicofísica aplicando procedimientos ajustados a la normatividad vigente, tendientes a optimizar el proceso.  Difundir y controlar las directrices emitidas para el mejoramiento del mismo.</t>
    </r>
  </si>
  <si>
    <t>V2.Número total de aspirante con carpteas diligenciadas para Incorporación entregadas a laDISAN por las escuelas de formación</t>
  </si>
  <si>
    <t>Número total de aspirante con carpteas diligenciadas para Incorporación entregadas a laDISAN por las escuelas de formación</t>
  </si>
  <si>
    <t>V1. Número de aspirantes que reune el perfil requerido por sanidad para incorporación a las escuelas de formación</t>
  </si>
  <si>
    <t>Número de aspirantes que reune el perfil requerido por sanidad para incorporación a las escuelas de formación.</t>
  </si>
  <si>
    <t>( V1 / V2 ) x 100%
V1. Número de aspirantes que reune el perfil requerido por sanidad para incorporación a las escuelas de formación
V2.Número total de aspirante con carpteas diligenciadas para Incorporación entregadas a laDISAN por las escuelas de formación.</t>
  </si>
  <si>
    <t xml:space="preserve">V.1 Sumatoria total de los días calendario transcurridos entre la fecha en el que interesado solicita Junta Médica y la fecha para la cual es asignada la Junta Médica
</t>
  </si>
  <si>
    <t>V. 2 Número total de Juntas Médicas definitiva asignadas.</t>
  </si>
  <si>
    <t xml:space="preserve">( V1 / V2 )
V.1 Sumatoria total de los días calendario transcurridos entre la fecha en el que interesado solicita Junta Médica y la fecha para la cual es asignada la Junta Médica
V. 2 Número total de Juntas Médicas definitiva asignadas.
</t>
  </si>
  <si>
    <t xml:space="preserve">ELABORÓ: </t>
  </si>
  <si>
    <t xml:space="preserve">REVISÓ: </t>
  </si>
  <si>
    <t xml:space="preserve">CR. PEDRO MAURICIO GONZALEZ MONTAÑO
Subdirector  Sanidad Ejercito
</t>
  </si>
  <si>
    <t xml:space="preserve">APROBÓ:   </t>
  </si>
  <si>
    <t xml:space="preserve">TC. JOSE ANTONIO SIABATO PATIÑO
Oficial Planeación
</t>
  </si>
  <si>
    <t xml:space="preserve">CR. PEDRO MAURICIO GONZALEZ MONTAÑO
Director Sanidad Ejercito (E)
</t>
  </si>
  <si>
    <t>I BIM</t>
  </si>
  <si>
    <t>II BIM</t>
  </si>
  <si>
    <t>III BIM</t>
  </si>
  <si>
    <t>IV BIM</t>
  </si>
  <si>
    <t>Acum Año</t>
  </si>
  <si>
    <t>Entrega de medicamentos</t>
  </si>
  <si>
    <t>Revision Fichas Medicas Escuelas de 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</si>
</sst>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0.0%"/>
    <numFmt numFmtId="165" formatCode="_ * #,##0.00_ ;_ * \-#,##0.00_ ;_ * &quot;-&quot;??_ ;_ @_ "/>
    <numFmt numFmtId="166" formatCode="&quot;Sí&quot;;&quot;Sí&quot;;&quot;No&quot;"/>
    <numFmt numFmtId="167" formatCode="0.00000"/>
    <numFmt numFmtId="168" formatCode="_(* #,##0.00000_);_(* \(#,##0.00000\);_(* &quot;-&quot;??_);_(@_)"/>
    <numFmt numFmtId="169" formatCode="&quot;$&quot;\ #,##0"/>
  </numFmts>
  <fonts count="33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C0000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C00000"/>
      <name val="Arial"/>
      <family val="2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4">
    <xf numFmtId="0" fontId="0" fillId="0" borderId="0" xfId="0"/>
    <xf numFmtId="0" fontId="0" fillId="3" borderId="0" xfId="0" applyFill="1"/>
    <xf numFmtId="0" fontId="9" fillId="3" borderId="0" xfId="0" applyFont="1" applyFill="1"/>
    <xf numFmtId="0" fontId="10" fillId="3" borderId="1" xfId="0" applyFont="1" applyFill="1" applyBorder="1"/>
    <xf numFmtId="0" fontId="11" fillId="3" borderId="0" xfId="0" applyFont="1" applyFill="1" applyBorder="1" applyAlignment="1"/>
    <xf numFmtId="0" fontId="12" fillId="3" borderId="0" xfId="0" applyFont="1" applyFill="1" applyBorder="1" applyAlignment="1"/>
    <xf numFmtId="0" fontId="13" fillId="3" borderId="0" xfId="0" applyFont="1" applyFill="1" applyBorder="1" applyAlignment="1">
      <alignment horizontal="left"/>
    </xf>
    <xf numFmtId="0" fontId="14" fillId="3" borderId="0" xfId="0" applyFont="1" applyFill="1" applyBorder="1" applyAlignment="1"/>
    <xf numFmtId="0" fontId="13" fillId="3" borderId="0" xfId="0" applyFont="1" applyFill="1" applyBorder="1" applyAlignment="1"/>
    <xf numFmtId="0" fontId="9" fillId="3" borderId="0" xfId="0" applyFont="1" applyFill="1" applyBorder="1" applyAlignment="1"/>
    <xf numFmtId="0" fontId="9" fillId="3" borderId="2" xfId="0" applyFont="1" applyFill="1" applyBorder="1" applyAlignment="1"/>
    <xf numFmtId="0" fontId="9" fillId="3" borderId="1" xfId="0" applyFont="1" applyFill="1" applyBorder="1"/>
    <xf numFmtId="0" fontId="11" fillId="3" borderId="0" xfId="0" applyFont="1" applyFill="1" applyBorder="1"/>
    <xf numFmtId="0" fontId="12" fillId="3" borderId="0" xfId="0" applyFont="1" applyFill="1" applyBorder="1"/>
    <xf numFmtId="0" fontId="14" fillId="3" borderId="0" xfId="0" applyFont="1" applyFill="1" applyBorder="1" applyAlignment="1">
      <alignment horizontal="left"/>
    </xf>
    <xf numFmtId="0" fontId="13" fillId="3" borderId="0" xfId="0" applyFont="1" applyFill="1" applyBorder="1"/>
    <xf numFmtId="3" fontId="11" fillId="3" borderId="0" xfId="0" applyNumberFormat="1" applyFont="1" applyFill="1" applyBorder="1" applyAlignment="1">
      <alignment horizontal="center" wrapText="1"/>
    </xf>
    <xf numFmtId="0" fontId="9" fillId="3" borderId="0" xfId="0" applyFont="1" applyFill="1" applyBorder="1"/>
    <xf numFmtId="9" fontId="9" fillId="3" borderId="0" xfId="80" applyFont="1" applyFill="1" applyBorder="1"/>
    <xf numFmtId="0" fontId="9" fillId="3" borderId="2" xfId="0" applyFont="1" applyFill="1" applyBorder="1"/>
    <xf numFmtId="0" fontId="15" fillId="3" borderId="1" xfId="0" applyFont="1" applyFill="1" applyBorder="1"/>
    <xf numFmtId="0" fontId="16" fillId="3" borderId="0" xfId="0" applyFont="1" applyFill="1" applyBorder="1"/>
    <xf numFmtId="0" fontId="17" fillId="3" borderId="0" xfId="0" applyFont="1" applyFill="1" applyBorder="1"/>
    <xf numFmtId="0" fontId="18" fillId="3" borderId="0" xfId="0" applyFont="1" applyFill="1" applyBorder="1" applyAlignment="1">
      <alignment horizontal="left"/>
    </xf>
    <xf numFmtId="0" fontId="19" fillId="3" borderId="0" xfId="0" applyFont="1" applyFill="1" applyBorder="1" applyAlignment="1">
      <alignment horizontal="left"/>
    </xf>
    <xf numFmtId="0" fontId="18" fillId="3" borderId="0" xfId="0" applyFont="1" applyFill="1" applyBorder="1"/>
    <xf numFmtId="0" fontId="13" fillId="3" borderId="0" xfId="0" applyFont="1" applyFill="1" applyBorder="1" applyAlignment="1">
      <alignment wrapText="1"/>
    </xf>
    <xf numFmtId="3" fontId="16" fillId="3" borderId="0" xfId="0" applyNumberFormat="1" applyFont="1" applyFill="1" applyBorder="1" applyAlignment="1">
      <alignment horizontal="center" wrapText="1"/>
    </xf>
    <xf numFmtId="0" fontId="15" fillId="3" borderId="0" xfId="0" applyFont="1" applyFill="1" applyBorder="1"/>
    <xf numFmtId="9" fontId="15" fillId="3" borderId="0" xfId="80" applyFont="1" applyFill="1" applyBorder="1"/>
    <xf numFmtId="0" fontId="15" fillId="3" borderId="2" xfId="0" applyFont="1" applyFill="1" applyBorder="1"/>
    <xf numFmtId="0" fontId="15" fillId="3" borderId="0" xfId="0" applyFont="1" applyFill="1"/>
    <xf numFmtId="0" fontId="20" fillId="3" borderId="0" xfId="0" applyFont="1" applyFill="1" applyBorder="1"/>
    <xf numFmtId="0" fontId="11" fillId="3" borderId="0" xfId="33" applyFont="1" applyFill="1" applyBorder="1" applyAlignment="1">
      <alignment wrapText="1"/>
    </xf>
    <xf numFmtId="0" fontId="12" fillId="3" borderId="0" xfId="33" applyFont="1" applyFill="1" applyBorder="1" applyAlignment="1">
      <alignment wrapText="1"/>
    </xf>
    <xf numFmtId="0" fontId="13" fillId="3" borderId="0" xfId="33" applyFont="1" applyFill="1" applyBorder="1" applyAlignment="1">
      <alignment horizontal="left" wrapText="1"/>
    </xf>
    <xf numFmtId="0" fontId="14" fillId="3" borderId="0" xfId="33" applyFont="1" applyFill="1" applyBorder="1" applyAlignment="1">
      <alignment horizontal="left" wrapText="1"/>
    </xf>
    <xf numFmtId="0" fontId="13" fillId="3" borderId="0" xfId="33" applyFont="1" applyFill="1" applyBorder="1" applyAlignment="1">
      <alignment wrapText="1"/>
    </xf>
    <xf numFmtId="0" fontId="2" fillId="3" borderId="0" xfId="33" applyFont="1" applyFill="1" applyBorder="1" applyAlignment="1">
      <alignment wrapText="1"/>
    </xf>
    <xf numFmtId="0" fontId="2" fillId="3" borderId="2" xfId="33" applyFont="1" applyFill="1" applyBorder="1" applyAlignment="1">
      <alignment wrapText="1"/>
    </xf>
    <xf numFmtId="0" fontId="10" fillId="3" borderId="0" xfId="0" applyFont="1" applyFill="1"/>
    <xf numFmtId="0" fontId="11" fillId="3" borderId="0" xfId="33" applyFont="1" applyFill="1" applyBorder="1" applyAlignment="1">
      <alignment horizontal="center" wrapText="1"/>
    </xf>
    <xf numFmtId="0" fontId="12" fillId="3" borderId="0" xfId="33" applyFont="1" applyFill="1" applyBorder="1" applyAlignment="1">
      <alignment horizontal="center" wrapText="1"/>
    </xf>
    <xf numFmtId="0" fontId="13" fillId="3" borderId="0" xfId="33" applyFont="1" applyFill="1" applyBorder="1" applyAlignment="1">
      <alignment horizontal="center" wrapText="1"/>
    </xf>
    <xf numFmtId="0" fontId="2" fillId="3" borderId="0" xfId="33" applyFont="1" applyFill="1" applyBorder="1" applyAlignment="1">
      <alignment horizontal="center" wrapText="1"/>
    </xf>
    <xf numFmtId="0" fontId="2" fillId="3" borderId="2" xfId="33" applyFont="1" applyFill="1" applyBorder="1" applyAlignment="1">
      <alignment horizontal="center" wrapText="1"/>
    </xf>
    <xf numFmtId="0" fontId="11" fillId="3" borderId="0" xfId="33" applyFont="1" applyFill="1" applyBorder="1" applyAlignment="1">
      <alignment horizontal="left" vertical="center" wrapText="1"/>
    </xf>
    <xf numFmtId="0" fontId="12" fillId="3" borderId="0" xfId="33" applyFont="1" applyFill="1" applyBorder="1" applyAlignment="1">
      <alignment horizontal="left" vertical="center" wrapText="1"/>
    </xf>
    <xf numFmtId="0" fontId="13" fillId="3" borderId="0" xfId="33" applyFont="1" applyFill="1" applyBorder="1" applyAlignment="1">
      <alignment horizontal="left" vertical="center" wrapText="1"/>
    </xf>
    <xf numFmtId="3" fontId="11" fillId="3" borderId="0" xfId="33" applyNumberFormat="1" applyFont="1" applyFill="1" applyBorder="1" applyAlignment="1">
      <alignment horizontal="center" vertical="center" wrapText="1"/>
    </xf>
    <xf numFmtId="0" fontId="2" fillId="3" borderId="0" xfId="33" applyFont="1" applyFill="1" applyBorder="1" applyAlignment="1">
      <alignment horizontal="left" vertical="center" wrapText="1"/>
    </xf>
    <xf numFmtId="9" fontId="3" fillId="3" borderId="0" xfId="80" applyFont="1" applyFill="1" applyBorder="1"/>
    <xf numFmtId="0" fontId="0" fillId="0" borderId="0" xfId="0" applyFill="1"/>
    <xf numFmtId="3" fontId="15" fillId="0" borderId="0" xfId="0" applyNumberFormat="1" applyFont="1" applyAlignment="1">
      <alignment horizont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wrapText="1"/>
    </xf>
    <xf numFmtId="3" fontId="0" fillId="0" borderId="0" xfId="0" applyNumberFormat="1" applyAlignment="1">
      <alignment horizontal="center" wrapText="1"/>
    </xf>
    <xf numFmtId="0" fontId="15" fillId="0" borderId="0" xfId="0" applyFont="1"/>
    <xf numFmtId="9" fontId="8" fillId="0" borderId="0" xfId="80" applyFont="1"/>
    <xf numFmtId="0" fontId="5" fillId="2" borderId="3" xfId="33" applyFont="1" applyFill="1" applyBorder="1" applyAlignment="1" applyProtection="1">
      <alignment horizontal="center" vertical="center" wrapText="1"/>
    </xf>
    <xf numFmtId="3" fontId="5" fillId="2" borderId="3" xfId="33" applyNumberFormat="1" applyFont="1" applyFill="1" applyBorder="1" applyAlignment="1" applyProtection="1">
      <alignment horizontal="center" vertical="center" wrapText="1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3" fontId="23" fillId="4" borderId="9" xfId="33" applyNumberFormat="1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wrapText="1"/>
    </xf>
    <xf numFmtId="0" fontId="15" fillId="4" borderId="9" xfId="0" applyFont="1" applyFill="1" applyBorder="1"/>
    <xf numFmtId="3" fontId="3" fillId="0" borderId="9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0" fillId="0" borderId="18" xfId="0" applyFill="1" applyBorder="1"/>
    <xf numFmtId="0" fontId="0" fillId="0" borderId="0" xfId="0" applyFill="1" applyBorder="1"/>
    <xf numFmtId="0" fontId="22" fillId="0" borderId="9" xfId="8" applyNumberFormat="1" applyFont="1" applyFill="1" applyBorder="1" applyAlignment="1">
      <alignment horizontal="left" vertical="center" wrapText="1"/>
    </xf>
    <xf numFmtId="0" fontId="23" fillId="4" borderId="9" xfId="8" applyNumberFormat="1" applyFont="1" applyFill="1" applyBorder="1" applyAlignment="1">
      <alignment horizontal="left" vertical="center" wrapText="1"/>
    </xf>
    <xf numFmtId="0" fontId="27" fillId="4" borderId="9" xfId="0" applyFont="1" applyFill="1" applyBorder="1" applyAlignment="1">
      <alignment horizontal="left" vertical="center" wrapText="1"/>
    </xf>
    <xf numFmtId="0" fontId="5" fillId="4" borderId="9" xfId="8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center" vertical="center" wrapText="1"/>
    </xf>
    <xf numFmtId="43" fontId="22" fillId="0" borderId="12" xfId="7" applyFont="1" applyFill="1" applyBorder="1" applyAlignment="1">
      <alignment vertical="center" wrapText="1"/>
    </xf>
    <xf numFmtId="43" fontId="22" fillId="0" borderId="9" xfId="7" applyFont="1" applyFill="1" applyBorder="1" applyAlignment="1">
      <alignment vertical="center" wrapText="1"/>
    </xf>
    <xf numFmtId="10" fontId="0" fillId="0" borderId="0" xfId="80" applyNumberFormat="1" applyFont="1"/>
    <xf numFmtId="3" fontId="5" fillId="4" borderId="9" xfId="8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2" fontId="0" fillId="0" borderId="0" xfId="80" applyNumberFormat="1" applyFont="1"/>
    <xf numFmtId="0" fontId="27" fillId="3" borderId="9" xfId="0" applyFont="1" applyFill="1" applyBorder="1" applyAlignment="1" applyProtection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9" fontId="5" fillId="5" borderId="12" xfId="80" applyFont="1" applyFill="1" applyBorder="1" applyAlignment="1">
      <alignment horizontal="center" vertical="center" wrapText="1"/>
    </xf>
    <xf numFmtId="9" fontId="5" fillId="5" borderId="13" xfId="80" applyFont="1" applyFill="1" applyBorder="1" applyAlignment="1">
      <alignment horizontal="center" vertical="center" wrapText="1"/>
    </xf>
    <xf numFmtId="9" fontId="5" fillId="6" borderId="9" xfId="80" applyNumberFormat="1" applyFont="1" applyFill="1" applyBorder="1" applyAlignment="1">
      <alignment horizontal="center" vertical="center" wrapText="1"/>
    </xf>
    <xf numFmtId="164" fontId="5" fillId="6" borderId="9" xfId="80" applyNumberFormat="1" applyFont="1" applyFill="1" applyBorder="1" applyAlignment="1">
      <alignment horizontal="center" vertical="center" wrapText="1"/>
    </xf>
    <xf numFmtId="9" fontId="5" fillId="5" borderId="8" xfId="80" applyFont="1" applyFill="1" applyBorder="1" applyAlignment="1">
      <alignment horizontal="center" vertical="center" wrapText="1"/>
    </xf>
    <xf numFmtId="0" fontId="22" fillId="0" borderId="9" xfId="33" applyFont="1" applyFill="1" applyBorder="1" applyAlignment="1">
      <alignment horizontal="center" vertical="center" wrapText="1"/>
    </xf>
    <xf numFmtId="9" fontId="5" fillId="6" borderId="12" xfId="80" applyNumberFormat="1" applyFont="1" applyFill="1" applyBorder="1" applyAlignment="1">
      <alignment horizontal="center" vertical="center" wrapText="1"/>
    </xf>
    <xf numFmtId="9" fontId="5" fillId="6" borderId="13" xfId="80" applyNumberFormat="1" applyFont="1" applyFill="1" applyBorder="1" applyAlignment="1">
      <alignment horizontal="center" vertical="center" wrapText="1"/>
    </xf>
    <xf numFmtId="9" fontId="5" fillId="6" borderId="8" xfId="80" applyNumberFormat="1" applyFont="1" applyFill="1" applyBorder="1" applyAlignment="1">
      <alignment horizontal="center" vertical="center" wrapText="1"/>
    </xf>
    <xf numFmtId="43" fontId="22" fillId="0" borderId="9" xfId="7" applyFont="1" applyFill="1" applyBorder="1" applyAlignment="1">
      <alignment horizontal="center" vertical="center" wrapText="1"/>
    </xf>
    <xf numFmtId="43" fontId="22" fillId="0" borderId="9" xfId="8" applyFont="1" applyFill="1" applyBorder="1" applyAlignment="1">
      <alignment horizontal="center" vertical="center" wrapText="1"/>
    </xf>
    <xf numFmtId="9" fontId="22" fillId="0" borderId="9" xfId="33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5" fillId="2" borderId="3" xfId="0" applyFont="1" applyFill="1" applyBorder="1" applyAlignment="1" applyProtection="1">
      <alignment horizontal="center" vertical="center" wrapText="1"/>
    </xf>
    <xf numFmtId="3" fontId="5" fillId="2" borderId="3" xfId="33" applyNumberFormat="1" applyFont="1" applyFill="1" applyBorder="1" applyAlignment="1" applyProtection="1">
      <alignment horizontal="center" vertical="center" wrapText="1"/>
    </xf>
    <xf numFmtId="0" fontId="5" fillId="2" borderId="3" xfId="33" applyFont="1" applyFill="1" applyBorder="1" applyAlignment="1" applyProtection="1">
      <alignment horizontal="center" vertical="center" wrapText="1"/>
    </xf>
    <xf numFmtId="0" fontId="5" fillId="2" borderId="17" xfId="33" applyFont="1" applyFill="1" applyBorder="1" applyAlignment="1" applyProtection="1">
      <alignment horizontal="center" vertical="center" wrapText="1"/>
    </xf>
    <xf numFmtId="0" fontId="2" fillId="3" borderId="4" xfId="33" applyFont="1" applyFill="1" applyBorder="1" applyAlignment="1">
      <alignment vertical="center" wrapText="1"/>
    </xf>
    <xf numFmtId="0" fontId="15" fillId="0" borderId="11" xfId="0" applyFont="1" applyBorder="1" applyAlignment="1"/>
    <xf numFmtId="0" fontId="15" fillId="0" borderId="10" xfId="0" applyFont="1" applyBorder="1" applyAlignment="1"/>
    <xf numFmtId="0" fontId="9" fillId="3" borderId="4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/>
    </xf>
    <xf numFmtId="0" fontId="11" fillId="3" borderId="0" xfId="33" applyFont="1" applyFill="1" applyBorder="1" applyAlignment="1">
      <alignment horizontal="center" wrapText="1"/>
    </xf>
    <xf numFmtId="9" fontId="23" fillId="0" borderId="9" xfId="80" applyNumberFormat="1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9" xfId="8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9" fontId="23" fillId="0" borderId="9" xfId="80" applyFont="1" applyFill="1" applyBorder="1" applyAlignment="1">
      <alignment horizontal="center" vertical="center" wrapText="1"/>
    </xf>
    <xf numFmtId="0" fontId="22" fillId="0" borderId="12" xfId="33" applyFont="1" applyFill="1" applyBorder="1" applyAlignment="1">
      <alignment horizontal="center" vertical="center" wrapText="1"/>
    </xf>
    <xf numFmtId="0" fontId="22" fillId="0" borderId="8" xfId="33" applyFont="1" applyFill="1" applyBorder="1" applyAlignment="1">
      <alignment horizontal="center" vertical="center" wrapText="1"/>
    </xf>
    <xf numFmtId="0" fontId="4" fillId="0" borderId="12" xfId="33" applyFont="1" applyFill="1" applyBorder="1" applyAlignment="1">
      <alignment horizontal="left" vertical="top" wrapText="1"/>
    </xf>
    <xf numFmtId="0" fontId="4" fillId="0" borderId="13" xfId="33" applyFont="1" applyFill="1" applyBorder="1" applyAlignment="1">
      <alignment horizontal="left" vertical="top" wrapText="1"/>
    </xf>
    <xf numFmtId="0" fontId="4" fillId="0" borderId="8" xfId="33" applyFont="1" applyFill="1" applyBorder="1" applyAlignment="1">
      <alignment horizontal="left" vertical="top" wrapText="1"/>
    </xf>
    <xf numFmtId="43" fontId="22" fillId="0" borderId="12" xfId="7" applyFont="1" applyFill="1" applyBorder="1" applyAlignment="1">
      <alignment horizontal="left" vertical="center" wrapText="1"/>
    </xf>
    <xf numFmtId="43" fontId="22" fillId="0" borderId="13" xfId="7" applyFont="1" applyFill="1" applyBorder="1" applyAlignment="1">
      <alignment horizontal="left" vertical="center" wrapText="1"/>
    </xf>
    <xf numFmtId="43" fontId="22" fillId="0" borderId="8" xfId="7" applyFont="1" applyFill="1" applyBorder="1" applyAlignment="1">
      <alignment horizontal="left" vertical="center" wrapText="1"/>
    </xf>
    <xf numFmtId="0" fontId="5" fillId="6" borderId="9" xfId="80" applyNumberFormat="1" applyFont="1" applyFill="1" applyBorder="1" applyAlignment="1">
      <alignment horizontal="center" vertical="center" wrapText="1"/>
    </xf>
    <xf numFmtId="1" fontId="5" fillId="6" borderId="12" xfId="80" applyNumberFormat="1" applyFont="1" applyFill="1" applyBorder="1" applyAlignment="1">
      <alignment horizontal="center" vertical="center" wrapText="1"/>
    </xf>
    <xf numFmtId="1" fontId="5" fillId="6" borderId="8" xfId="80" applyNumberFormat="1" applyFont="1" applyFill="1" applyBorder="1" applyAlignment="1">
      <alignment horizontal="center" vertical="center" wrapText="1"/>
    </xf>
    <xf numFmtId="0" fontId="5" fillId="6" borderId="12" xfId="80" applyNumberFormat="1" applyFont="1" applyFill="1" applyBorder="1" applyAlignment="1">
      <alignment horizontal="center" vertical="center" wrapText="1"/>
    </xf>
    <xf numFmtId="0" fontId="5" fillId="6" borderId="8" xfId="80" applyNumberFormat="1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43" fontId="22" fillId="0" borderId="12" xfId="7" applyFont="1" applyFill="1" applyBorder="1" applyAlignment="1">
      <alignment horizontal="center" vertical="center" wrapText="1"/>
    </xf>
    <xf numFmtId="43" fontId="22" fillId="0" borderId="8" xfId="7" applyFont="1" applyFill="1" applyBorder="1" applyAlignment="1">
      <alignment horizontal="center" vertical="center" wrapText="1"/>
    </xf>
    <xf numFmtId="0" fontId="4" fillId="0" borderId="9" xfId="33" applyFont="1" applyFill="1" applyBorder="1" applyAlignment="1">
      <alignment horizontal="left" vertical="top" wrapText="1"/>
    </xf>
    <xf numFmtId="0" fontId="30" fillId="0" borderId="12" xfId="33" applyNumberFormat="1" applyFont="1" applyFill="1" applyBorder="1" applyAlignment="1">
      <alignment horizontal="center" vertical="center" wrapText="1"/>
    </xf>
    <xf numFmtId="0" fontId="30" fillId="0" borderId="8" xfId="33" applyNumberFormat="1" applyFont="1" applyFill="1" applyBorder="1" applyAlignment="1">
      <alignment horizontal="center" vertical="center" wrapText="1"/>
    </xf>
    <xf numFmtId="0" fontId="31" fillId="0" borderId="12" xfId="33" applyNumberFormat="1" applyFont="1" applyFill="1" applyBorder="1" applyAlignment="1">
      <alignment horizontal="center" vertical="center" wrapText="1"/>
    </xf>
    <xf numFmtId="0" fontId="31" fillId="0" borderId="8" xfId="33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22" fillId="0" borderId="16" xfId="33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10" fontId="22" fillId="0" borderId="9" xfId="33" applyNumberFormat="1" applyFont="1" applyFill="1" applyBorder="1" applyAlignment="1">
      <alignment horizontal="center" vertical="center" wrapText="1"/>
    </xf>
  </cellXfs>
  <cellStyles count="118">
    <cellStyle name="Euro" xfId="1"/>
    <cellStyle name="Euro 2" xfId="2"/>
    <cellStyle name="Euro 3" xfId="3"/>
    <cellStyle name="Hipervínculo 2" xfId="4"/>
    <cellStyle name="Hipervínculo 2 2" xfId="5"/>
    <cellStyle name="Hipervínculo 2 3" xfId="6"/>
    <cellStyle name="Millares" xfId="7" builtinId="3"/>
    <cellStyle name="Millares 11" xfId="8"/>
    <cellStyle name="Millares 2" xfId="9"/>
    <cellStyle name="Millares 2 2" xfId="10"/>
    <cellStyle name="Millares 2 3" xfId="11"/>
    <cellStyle name="Millares 3" xfId="12"/>
    <cellStyle name="Millares 3 2" xfId="13"/>
    <cellStyle name="Millares 3 3" xfId="14"/>
    <cellStyle name="Millares 4" xfId="15"/>
    <cellStyle name="Millares 4 2" xfId="16"/>
    <cellStyle name="Millares 4 3" xfId="17"/>
    <cellStyle name="Millares 5" xfId="18"/>
    <cellStyle name="Millares 6" xfId="19"/>
    <cellStyle name="Millares 6 2" xfId="20"/>
    <cellStyle name="Millares 6 3" xfId="21"/>
    <cellStyle name="Millares 7" xfId="22"/>
    <cellStyle name="Millares 7 2" xfId="23"/>
    <cellStyle name="Millares 8" xfId="24"/>
    <cellStyle name="Millares 8 2" xfId="25"/>
    <cellStyle name="Moneda 2" xfId="26"/>
    <cellStyle name="Moneda 2 2" xfId="27"/>
    <cellStyle name="Moneda 2 3" xfId="28"/>
    <cellStyle name="Moneda 3" xfId="29"/>
    <cellStyle name="Moneda 4" xfId="30"/>
    <cellStyle name="NivelCol_1 2" xfId="31"/>
    <cellStyle name="NivelFila_1 2" xfId="32"/>
    <cellStyle name="Normal" xfId="0" builtinId="0"/>
    <cellStyle name="Normal 2" xfId="33"/>
    <cellStyle name="Normal 2 2" xfId="34"/>
    <cellStyle name="Normal 2 2 2" xfId="35"/>
    <cellStyle name="Normal 2 2 2 2" xfId="36"/>
    <cellStyle name="Normal 2 2 2 2 2" xfId="37"/>
    <cellStyle name="Normal 2 2 2 3" xfId="38"/>
    <cellStyle name="Normal 2 2 2 4" xfId="39"/>
    <cellStyle name="Normal 2 2 3" xfId="40"/>
    <cellStyle name="Normal 2 2 4" xfId="41"/>
    <cellStyle name="Normal 2 2 5" xfId="42"/>
    <cellStyle name="Normal 2 3" xfId="43"/>
    <cellStyle name="Normal 2 3 2" xfId="44"/>
    <cellStyle name="Normal 2 3 3" xfId="45"/>
    <cellStyle name="Normal 2 4" xfId="46"/>
    <cellStyle name="Normal 2 5" xfId="47"/>
    <cellStyle name="Normal 2_PLAN DE ACCION UNIDADES TACTICAS BAGAL" xfId="48"/>
    <cellStyle name="Normal 3" xfId="49"/>
    <cellStyle name="Normal 3 2" xfId="50"/>
    <cellStyle name="Normal 3 2 2" xfId="51"/>
    <cellStyle name="Normal 3 2 2 2" xfId="52"/>
    <cellStyle name="Normal 3 2 3" xfId="53"/>
    <cellStyle name="Normal 3 2 4" xfId="54"/>
    <cellStyle name="Normal 3 3" xfId="55"/>
    <cellStyle name="Normal 3 3 2" xfId="56"/>
    <cellStyle name="Normal 3 3 2 2" xfId="57"/>
    <cellStyle name="Normal 3 3 3" xfId="58"/>
    <cellStyle name="Normal 3 4" xfId="59"/>
    <cellStyle name="Normal 3 5" xfId="60"/>
    <cellStyle name="Normal 3_PLAN DE ACCION UNIDADES TACTICAS LASSO" xfId="61"/>
    <cellStyle name="Normal 4" xfId="62"/>
    <cellStyle name="Normal 4 2" xfId="63"/>
    <cellStyle name="Normal 4 3" xfId="64"/>
    <cellStyle name="Normal 5" xfId="65"/>
    <cellStyle name="Normal 5 2" xfId="66"/>
    <cellStyle name="Normal 5 2 2" xfId="67"/>
    <cellStyle name="Normal 5 3" xfId="68"/>
    <cellStyle name="Normal 5 3 2" xfId="69"/>
    <cellStyle name="Normal 5 3 2 2" xfId="70"/>
    <cellStyle name="Normal 5 3 2 2 2" xfId="71"/>
    <cellStyle name="Normal 5 3 2 3" xfId="72"/>
    <cellStyle name="Normal 5 3 3" xfId="73"/>
    <cellStyle name="Normal 5 4" xfId="74"/>
    <cellStyle name="Normal 5 4 2" xfId="75"/>
    <cellStyle name="Normal 5 5" xfId="76"/>
    <cellStyle name="Normal 6" xfId="77"/>
    <cellStyle name="Normal 6 2" xfId="78"/>
    <cellStyle name="Normal 9" xfId="79"/>
    <cellStyle name="Porcentaje" xfId="80" builtinId="5"/>
    <cellStyle name="Porcentual 2" xfId="81"/>
    <cellStyle name="Porcentual 2 2" xfId="82"/>
    <cellStyle name="Porcentual 2 2 2" xfId="83"/>
    <cellStyle name="Porcentual 2 2 2 2" xfId="84"/>
    <cellStyle name="Porcentual 2 2 2 3" xfId="85"/>
    <cellStyle name="Porcentual 2 2 2 4" xfId="86"/>
    <cellStyle name="Porcentual 2 2 3" xfId="87"/>
    <cellStyle name="Porcentual 2 2 4" xfId="88"/>
    <cellStyle name="Porcentual 2 3" xfId="89"/>
    <cellStyle name="Porcentual 2 3 2" xfId="90"/>
    <cellStyle name="Porcentual 2 3 3" xfId="91"/>
    <cellStyle name="Porcentual 2 3 4" xfId="92"/>
    <cellStyle name="Porcentual 2 4" xfId="93"/>
    <cellStyle name="Porcentual 2 5" xfId="94"/>
    <cellStyle name="Porcentual 3" xfId="95"/>
    <cellStyle name="Porcentual 3 2" xfId="96"/>
    <cellStyle name="Porcentual 3 2 2" xfId="97"/>
    <cellStyle name="Porcentual 3 2 2 2" xfId="98"/>
    <cellStyle name="Porcentual 3 2 2 3" xfId="99"/>
    <cellStyle name="Porcentual 3 2 2 4" xfId="100"/>
    <cellStyle name="Porcentual 3 2 3" xfId="101"/>
    <cellStyle name="Porcentual 3 2 4" xfId="102"/>
    <cellStyle name="Porcentual 3 3" xfId="103"/>
    <cellStyle name="Porcentual 3 3 2" xfId="104"/>
    <cellStyle name="Porcentual 3 3 3" xfId="105"/>
    <cellStyle name="Porcentual 3 3 4" xfId="106"/>
    <cellStyle name="Porcentual 3 4" xfId="107"/>
    <cellStyle name="Porcentual 3 5" xfId="108"/>
    <cellStyle name="Porcentual 4" xfId="109"/>
    <cellStyle name="Porcentual 4 2" xfId="110"/>
    <cellStyle name="Porcentual 4 3" xfId="111"/>
    <cellStyle name="Porcentual 5" xfId="112"/>
    <cellStyle name="Porcentual 5 2" xfId="113"/>
    <cellStyle name="Porcentual 5 3" xfId="114"/>
    <cellStyle name="Porcentual 6" xfId="115"/>
    <cellStyle name="Porcentual 7" xfId="116"/>
    <cellStyle name="Porcentual 7 2" xfId="117"/>
  </cellStyles>
  <dxfs count="9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COBERTURA BOTIQUINES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Hoja1!$G$3:$K$3</c:f>
              <c:strCache>
                <c:ptCount val="1"/>
                <c:pt idx="0">
                  <c:v>I BIM II BIM III BIM IV BIM Acum Año</c:v>
                </c:pt>
              </c:strCache>
            </c:strRef>
          </c:tx>
          <c:invertIfNegative val="0"/>
          <c:cat>
            <c:strRef>
              <c:f>Hoja1!$G$3:$K$3</c:f>
              <c:strCache>
                <c:ptCount val="5"/>
                <c:pt idx="0">
                  <c:v>I BIM</c:v>
                </c:pt>
                <c:pt idx="1">
                  <c:v>II BIM</c:v>
                </c:pt>
                <c:pt idx="2">
                  <c:v>III BIM</c:v>
                </c:pt>
                <c:pt idx="3">
                  <c:v>IV BIM</c:v>
                </c:pt>
                <c:pt idx="4">
                  <c:v>Acum Año</c:v>
                </c:pt>
              </c:strCache>
            </c:strRef>
          </c:cat>
          <c:val>
            <c:numRef>
              <c:f>Hoja1!$G$2:$K$2</c:f>
              <c:numCache>
                <c:formatCode>0.00%</c:formatCode>
                <c:ptCount val="5"/>
                <c:pt idx="0">
                  <c:v>0.11906514538093485</c:v>
                </c:pt>
                <c:pt idx="1">
                  <c:v>0</c:v>
                </c:pt>
                <c:pt idx="2">
                  <c:v>0</c:v>
                </c:pt>
                <c:pt idx="3">
                  <c:v>0.46093586797576769</c:v>
                </c:pt>
                <c:pt idx="4">
                  <c:v>0.52511961722488043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6279168"/>
        <c:axId val="96285056"/>
      </c:barChart>
      <c:catAx>
        <c:axId val="962791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6285056"/>
        <c:crosses val="autoZero"/>
        <c:auto val="1"/>
        <c:lblAlgn val="ctr"/>
        <c:lblOffset val="100"/>
        <c:noMultiLvlLbl val="0"/>
      </c:catAx>
      <c:valAx>
        <c:axId val="9628505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crossAx val="96279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ENTREGA</a:t>
            </a:r>
            <a:r>
              <a:rPr lang="en-US" baseline="0"/>
              <a:t> DE MEDICAMENTOS</a:t>
            </a:r>
            <a:endParaRPr lang="en-US"/>
          </a:p>
        </c:rich>
      </c:tx>
      <c:layout>
        <c:manualLayout>
          <c:xMode val="edge"/>
          <c:yMode val="edge"/>
          <c:x val="0.34450998053287618"/>
          <c:y val="3.10528822026029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Hoja1!$B$23</c:f>
              <c:strCache>
                <c:ptCount val="1"/>
                <c:pt idx="0">
                  <c:v>Entrega de medicamentos</c:v>
                </c:pt>
              </c:strCache>
            </c:strRef>
          </c:tx>
          <c:invertIfNegative val="0"/>
          <c:cat>
            <c:strRef>
              <c:f>Hoja1!$G$25:$K$25</c:f>
              <c:strCache>
                <c:ptCount val="5"/>
                <c:pt idx="0">
                  <c:v>I BIM</c:v>
                </c:pt>
                <c:pt idx="1">
                  <c:v>II BIM</c:v>
                </c:pt>
                <c:pt idx="2">
                  <c:v>III BIM</c:v>
                </c:pt>
                <c:pt idx="3">
                  <c:v>IV BIM</c:v>
                </c:pt>
                <c:pt idx="4">
                  <c:v>Acum Año</c:v>
                </c:pt>
              </c:strCache>
            </c:strRef>
          </c:cat>
          <c:val>
            <c:numRef>
              <c:f>Hoja1!$G$24:$K$24</c:f>
              <c:numCache>
                <c:formatCode>0.00%</c:formatCode>
                <c:ptCount val="5"/>
                <c:pt idx="0">
                  <c:v>0.9847162342128436</c:v>
                </c:pt>
                <c:pt idx="1">
                  <c:v>0.98665844335676001</c:v>
                </c:pt>
                <c:pt idx="2">
                  <c:v>0.98420100028837387</c:v>
                </c:pt>
                <c:pt idx="3">
                  <c:v>0.9634571797938164</c:v>
                </c:pt>
                <c:pt idx="4">
                  <c:v>0.98066336228904427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6295168"/>
        <c:axId val="60706816"/>
      </c:barChart>
      <c:catAx>
        <c:axId val="96295168"/>
        <c:scaling>
          <c:orientation val="minMax"/>
        </c:scaling>
        <c:delete val="0"/>
        <c:axPos val="b"/>
        <c:majorTickMark val="none"/>
        <c:minorTickMark val="none"/>
        <c:tickLblPos val="nextTo"/>
        <c:crossAx val="60706816"/>
        <c:crosses val="autoZero"/>
        <c:auto val="1"/>
        <c:lblAlgn val="ctr"/>
        <c:lblOffset val="100"/>
        <c:noMultiLvlLbl val="0"/>
      </c:catAx>
      <c:valAx>
        <c:axId val="607068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crossAx val="96295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FICHAS</a:t>
            </a:r>
            <a:r>
              <a:rPr lang="en-US" baseline="0"/>
              <a:t> MEDICAS ESCUELAS DE FORMACIÓN</a:t>
            </a:r>
            <a:endParaRPr lang="en-US"/>
          </a:p>
        </c:rich>
      </c:tx>
      <c:layout>
        <c:manualLayout>
          <c:xMode val="edge"/>
          <c:yMode val="edge"/>
          <c:x val="0.28382937372680811"/>
          <c:y val="3.10528822026029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Revision Fichas Medicas Escuelas de Formacion</c:v>
                </c:pt>
              </c:strCache>
            </c:strRef>
          </c:tx>
          <c:invertIfNegative val="0"/>
          <c:cat>
            <c:strRef>
              <c:f>Hoja1!$G$25:$K$25</c:f>
              <c:strCache>
                <c:ptCount val="5"/>
                <c:pt idx="0">
                  <c:v>I BIM</c:v>
                </c:pt>
                <c:pt idx="1">
                  <c:v>II BIM</c:v>
                </c:pt>
                <c:pt idx="2">
                  <c:v>III BIM</c:v>
                </c:pt>
                <c:pt idx="3">
                  <c:v>IV BIM</c:v>
                </c:pt>
                <c:pt idx="4">
                  <c:v>Acum Año</c:v>
                </c:pt>
              </c:strCache>
            </c:strRef>
          </c:cat>
          <c:val>
            <c:numRef>
              <c:f>Hoja1!$G$46:$K$46</c:f>
              <c:numCache>
                <c:formatCode>0.00%</c:formatCode>
                <c:ptCount val="5"/>
                <c:pt idx="0">
                  <c:v>0.50651340996168581</c:v>
                </c:pt>
                <c:pt idx="1">
                  <c:v>0.36676646706586824</c:v>
                </c:pt>
                <c:pt idx="2">
                  <c:v>0.92173189009159029</c:v>
                </c:pt>
                <c:pt idx="3">
                  <c:v>0.71767994409503844</c:v>
                </c:pt>
                <c:pt idx="4">
                  <c:v>0.59700826077249391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6358784"/>
        <c:axId val="96360320"/>
      </c:barChart>
      <c:catAx>
        <c:axId val="96358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96360320"/>
        <c:crosses val="autoZero"/>
        <c:auto val="1"/>
        <c:lblAlgn val="ctr"/>
        <c:lblOffset val="100"/>
        <c:noMultiLvlLbl val="0"/>
      </c:catAx>
      <c:valAx>
        <c:axId val="9636032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crossAx val="96358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Situacion Sanidad Personal que</a:t>
            </a:r>
            <a:r>
              <a:rPr lang="en-US" baseline="0"/>
              <a:t> realiza Tramite de Retiro</a:t>
            </a:r>
            <a:endParaRPr lang="en-US"/>
          </a:p>
        </c:rich>
      </c:tx>
      <c:layout>
        <c:manualLayout>
          <c:xMode val="edge"/>
          <c:yMode val="edge"/>
          <c:x val="0.28382937372680811"/>
          <c:y val="3.10528822026029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Revision Fichas Medicas Escuelas de Formacion</c:v>
                </c:pt>
              </c:strCache>
            </c:strRef>
          </c:tx>
          <c:invertIfNegative val="0"/>
          <c:cat>
            <c:strRef>
              <c:f>Hoja1!$G$25:$K$25</c:f>
              <c:strCache>
                <c:ptCount val="5"/>
                <c:pt idx="0">
                  <c:v>I BIM</c:v>
                </c:pt>
                <c:pt idx="1">
                  <c:v>II BIM</c:v>
                </c:pt>
                <c:pt idx="2">
                  <c:v>III BIM</c:v>
                </c:pt>
                <c:pt idx="3">
                  <c:v>IV BIM</c:v>
                </c:pt>
                <c:pt idx="4">
                  <c:v>Acum Año</c:v>
                </c:pt>
              </c:strCache>
            </c:strRef>
          </c:cat>
          <c:val>
            <c:numRef>
              <c:f>Hoja1!$G$68:$K$68</c:f>
              <c:numCache>
                <c:formatCode>0.00</c:formatCode>
                <c:ptCount val="5"/>
                <c:pt idx="0">
                  <c:v>23.749190938511326</c:v>
                </c:pt>
                <c:pt idx="1">
                  <c:v>20</c:v>
                </c:pt>
                <c:pt idx="2">
                  <c:v>21.666153846153847</c:v>
                </c:pt>
                <c:pt idx="3">
                  <c:v>21</c:v>
                </c:pt>
                <c:pt idx="4">
                  <c:v>21.444043321299638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6377088"/>
        <c:axId val="96477184"/>
      </c:barChart>
      <c:catAx>
        <c:axId val="96377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96477184"/>
        <c:crosses val="autoZero"/>
        <c:auto val="1"/>
        <c:lblAlgn val="ctr"/>
        <c:lblOffset val="100"/>
        <c:noMultiLvlLbl val="0"/>
      </c:catAx>
      <c:valAx>
        <c:axId val="96477184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crossAx val="963770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437032</xdr:colOff>
      <xdr:row>0</xdr:row>
      <xdr:rowOff>539750</xdr:rowOff>
    </xdr:from>
    <xdr:to>
      <xdr:col>9</xdr:col>
      <xdr:colOff>220526</xdr:colOff>
      <xdr:row>0</xdr:row>
      <xdr:rowOff>1206500</xdr:rowOff>
    </xdr:to>
    <xdr:pic>
      <xdr:nvPicPr>
        <xdr:cNvPr id="3" name="Picture 3" descr="Escudo Ejército Nuevo - General Mantil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06620" y="539750"/>
          <a:ext cx="500671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4</xdr:row>
      <xdr:rowOff>23812</xdr:rowOff>
    </xdr:from>
    <xdr:to>
      <xdr:col>11</xdr:col>
      <xdr:colOff>142874</xdr:colOff>
      <xdr:row>21</xdr:row>
      <xdr:rowOff>57150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26</xdr:row>
      <xdr:rowOff>0</xdr:rowOff>
    </xdr:from>
    <xdr:to>
      <xdr:col>11</xdr:col>
      <xdr:colOff>123825</xdr:colOff>
      <xdr:row>43</xdr:row>
      <xdr:rowOff>33338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11</xdr:col>
      <xdr:colOff>123825</xdr:colOff>
      <xdr:row>65</xdr:row>
      <xdr:rowOff>33338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123825</xdr:colOff>
      <xdr:row>87</xdr:row>
      <xdr:rowOff>33338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E30"/>
  <sheetViews>
    <sheetView tabSelected="1" topLeftCell="E1" zoomScale="85" zoomScaleNormal="85" workbookViewId="0">
      <selection activeCell="M13" sqref="M13:M14"/>
    </sheetView>
  </sheetViews>
  <sheetFormatPr baseColWidth="10" defaultColWidth="8.5703125" defaultRowHeight="15.75" x14ac:dyDescent="0.25"/>
  <cols>
    <col min="1" max="1" width="19.42578125" customWidth="1"/>
    <col min="2" max="2" width="22.7109375" customWidth="1"/>
    <col min="3" max="3" width="16.42578125" customWidth="1"/>
    <col min="4" max="4" width="21.5703125" customWidth="1"/>
    <col min="5" max="5" width="21.85546875" style="1" customWidth="1"/>
    <col min="6" max="6" width="32.85546875" style="54" customWidth="1"/>
    <col min="7" max="7" width="16" customWidth="1"/>
    <col min="8" max="8" width="31.5703125" customWidth="1"/>
    <col min="9" max="9" width="10.7109375" style="55" customWidth="1"/>
    <col min="10" max="10" width="12.140625" customWidth="1"/>
    <col min="11" max="12" width="13.5703125" customWidth="1"/>
    <col min="13" max="13" width="13.42578125" customWidth="1"/>
    <col min="14" max="14" width="15.7109375" style="56" customWidth="1"/>
    <col min="15" max="15" width="26" customWidth="1"/>
    <col min="16" max="16" width="33.42578125" customWidth="1"/>
    <col min="17" max="17" width="15" customWidth="1"/>
    <col min="18" max="18" width="15" style="57" customWidth="1"/>
    <col min="19" max="22" width="15" style="53" customWidth="1"/>
    <col min="23" max="23" width="13.85546875" style="53" customWidth="1"/>
    <col min="24" max="24" width="18.140625" customWidth="1"/>
    <col min="25" max="25" width="15.5703125" customWidth="1"/>
    <col min="26" max="30" width="14.85546875" customWidth="1"/>
    <col min="31" max="34" width="14.85546875" style="58" customWidth="1"/>
    <col min="35" max="35" width="14.85546875" customWidth="1"/>
    <col min="36" max="36" width="78.5703125" customWidth="1"/>
    <col min="37" max="37" width="8.28515625" style="1" customWidth="1"/>
    <col min="38" max="16384" width="8.5703125" style="1"/>
  </cols>
  <sheetData>
    <row r="1" spans="1:83" ht="108" customHeight="1" thickBot="1" x14ac:dyDescent="0.4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8"/>
      <c r="U1" s="99" t="s">
        <v>1</v>
      </c>
      <c r="V1" s="100"/>
      <c r="W1" s="100"/>
      <c r="X1" s="100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2"/>
    </row>
    <row r="2" spans="1:83" ht="28.5" customHeight="1" thickBot="1" x14ac:dyDescent="0.3">
      <c r="A2" s="103" t="s">
        <v>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  <c r="P2" s="106" t="s">
        <v>41</v>
      </c>
      <c r="Q2" s="107"/>
      <c r="R2" s="108"/>
      <c r="S2" s="109" t="s">
        <v>42</v>
      </c>
      <c r="T2" s="110"/>
      <c r="U2" s="110"/>
      <c r="V2" s="110"/>
      <c r="W2" s="111"/>
      <c r="X2" s="112" t="s">
        <v>39</v>
      </c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1:83" s="2" customFormat="1" ht="43.5" customHeight="1" thickBot="1" x14ac:dyDescent="0.3">
      <c r="A3" s="119" t="s">
        <v>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  <c r="U3" s="122" t="s">
        <v>2</v>
      </c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4"/>
    </row>
    <row r="4" spans="1:83" s="2" customFormat="1" ht="16.5" hidden="1" thickBot="1" x14ac:dyDescent="0.3">
      <c r="A4" s="3"/>
      <c r="B4" s="4"/>
      <c r="C4" s="4"/>
      <c r="D4" s="4"/>
      <c r="E4" s="5"/>
      <c r="F4" s="6"/>
      <c r="G4" s="7" t="s">
        <v>3</v>
      </c>
      <c r="H4" s="8"/>
      <c r="I4" s="8"/>
      <c r="J4" s="5"/>
      <c r="K4" s="5"/>
      <c r="L4" s="4"/>
      <c r="M4" s="4"/>
      <c r="N4" s="4"/>
      <c r="O4" s="125"/>
      <c r="P4" s="125"/>
      <c r="Q4" s="125"/>
      <c r="R4" s="125"/>
      <c r="S4" s="125"/>
      <c r="T4" s="125"/>
      <c r="U4" s="125"/>
      <c r="V4" s="4"/>
      <c r="W4" s="4"/>
      <c r="X4" s="4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</row>
    <row r="5" spans="1:83" s="2" customFormat="1" ht="24" hidden="1" customHeight="1" x14ac:dyDescent="0.3">
      <c r="A5" s="11"/>
      <c r="B5" s="12"/>
      <c r="C5" s="12"/>
      <c r="D5" s="12"/>
      <c r="E5" s="13"/>
      <c r="F5" s="6"/>
      <c r="G5" s="14" t="s">
        <v>4</v>
      </c>
      <c r="H5" s="15"/>
      <c r="I5" s="15"/>
      <c r="J5" s="13"/>
      <c r="K5" s="13"/>
      <c r="L5" s="12"/>
      <c r="M5" s="12"/>
      <c r="N5" s="16"/>
      <c r="O5" s="12"/>
      <c r="P5" s="12"/>
      <c r="Q5" s="12"/>
      <c r="R5" s="12"/>
      <c r="S5" s="16"/>
      <c r="T5" s="16"/>
      <c r="U5" s="16"/>
      <c r="V5" s="16"/>
      <c r="W5" s="16"/>
      <c r="X5" s="12"/>
      <c r="Y5" s="17"/>
      <c r="Z5" s="17"/>
      <c r="AA5" s="17"/>
      <c r="AB5" s="17"/>
      <c r="AC5" s="17"/>
      <c r="AD5" s="17"/>
      <c r="AE5" s="18"/>
      <c r="AF5" s="18"/>
      <c r="AG5" s="18"/>
      <c r="AH5" s="18"/>
      <c r="AI5" s="17"/>
      <c r="AJ5" s="19"/>
    </row>
    <row r="6" spans="1:83" s="2" customFormat="1" ht="16.5" hidden="1" thickBot="1" x14ac:dyDescent="0.3">
      <c r="A6" s="11"/>
      <c r="B6" s="12"/>
      <c r="C6" s="4"/>
      <c r="D6" s="4"/>
      <c r="E6" s="5"/>
      <c r="F6" s="6"/>
      <c r="G6" s="14" t="s">
        <v>5</v>
      </c>
      <c r="H6" s="8"/>
      <c r="I6" s="8"/>
      <c r="J6" s="5"/>
      <c r="K6" s="5"/>
      <c r="L6" s="4"/>
      <c r="M6" s="4"/>
      <c r="N6" s="4"/>
      <c r="O6" s="125"/>
      <c r="P6" s="125"/>
      <c r="Q6" s="125"/>
      <c r="R6" s="125"/>
      <c r="S6" s="125"/>
      <c r="T6" s="125"/>
      <c r="U6" s="125"/>
      <c r="V6" s="4"/>
      <c r="W6" s="4"/>
      <c r="X6" s="4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83" s="31" customFormat="1" ht="24" hidden="1" customHeight="1" x14ac:dyDescent="0.3">
      <c r="A7" s="20"/>
      <c r="B7" s="21"/>
      <c r="C7" s="21"/>
      <c r="D7" s="21"/>
      <c r="E7" s="22"/>
      <c r="F7" s="23"/>
      <c r="G7" s="24" t="s">
        <v>6</v>
      </c>
      <c r="H7" s="25"/>
      <c r="I7" s="26" t="s">
        <v>7</v>
      </c>
      <c r="J7" s="22"/>
      <c r="K7" s="22"/>
      <c r="L7" s="21"/>
      <c r="M7" s="21"/>
      <c r="N7" s="27"/>
      <c r="O7" s="126"/>
      <c r="P7" s="126"/>
      <c r="Q7" s="126"/>
      <c r="R7" s="126"/>
      <c r="S7" s="126"/>
      <c r="T7" s="126"/>
      <c r="U7" s="126"/>
      <c r="V7" s="27"/>
      <c r="W7" s="27"/>
      <c r="X7" s="21"/>
      <c r="Y7" s="28"/>
      <c r="Z7" s="28"/>
      <c r="AA7" s="28"/>
      <c r="AB7" s="28"/>
      <c r="AC7" s="28"/>
      <c r="AD7" s="28"/>
      <c r="AE7" s="29"/>
      <c r="AF7" s="29"/>
      <c r="AG7" s="29"/>
      <c r="AH7" s="29"/>
      <c r="AI7" s="28"/>
      <c r="AJ7" s="30"/>
    </row>
    <row r="8" spans="1:83" s="40" customFormat="1" ht="16.5" hidden="1" customHeight="1" x14ac:dyDescent="0.3">
      <c r="A8" s="3"/>
      <c r="B8" s="32"/>
      <c r="C8" s="33"/>
      <c r="D8" s="33"/>
      <c r="E8" s="34"/>
      <c r="F8" s="35"/>
      <c r="G8" s="36" t="s">
        <v>8</v>
      </c>
      <c r="H8" s="37"/>
      <c r="I8" s="26" t="s">
        <v>9</v>
      </c>
      <c r="J8" s="34"/>
      <c r="K8" s="34"/>
      <c r="L8" s="33"/>
      <c r="M8" s="33"/>
      <c r="N8" s="33"/>
      <c r="O8" s="126"/>
      <c r="P8" s="126"/>
      <c r="Q8" s="126"/>
      <c r="R8" s="126"/>
      <c r="S8" s="126"/>
      <c r="T8" s="126"/>
      <c r="U8" s="126"/>
      <c r="V8" s="33"/>
      <c r="W8" s="33"/>
      <c r="X8" s="33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9"/>
    </row>
    <row r="9" spans="1:83" s="40" customFormat="1" ht="22.5" hidden="1" customHeight="1" x14ac:dyDescent="0.3">
      <c r="A9" s="3"/>
      <c r="B9" s="41"/>
      <c r="C9" s="41"/>
      <c r="D9" s="41"/>
      <c r="E9" s="42"/>
      <c r="F9" s="35"/>
      <c r="G9" s="36" t="s">
        <v>10</v>
      </c>
      <c r="H9" s="43"/>
      <c r="I9" s="43"/>
      <c r="J9" s="42"/>
      <c r="K9" s="42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5"/>
    </row>
    <row r="10" spans="1:83" s="31" customFormat="1" ht="16.5" hidden="1" customHeight="1" thickBot="1" x14ac:dyDescent="0.3">
      <c r="A10" s="20"/>
      <c r="B10" s="46"/>
      <c r="C10" s="46"/>
      <c r="D10" s="46"/>
      <c r="E10" s="47"/>
      <c r="F10" s="48"/>
      <c r="G10" s="48"/>
      <c r="H10" s="48"/>
      <c r="I10" s="48"/>
      <c r="J10" s="47"/>
      <c r="K10" s="47"/>
      <c r="L10" s="46"/>
      <c r="M10" s="46"/>
      <c r="N10" s="46"/>
      <c r="O10" s="46"/>
      <c r="P10" s="46"/>
      <c r="Q10" s="41"/>
      <c r="R10" s="41"/>
      <c r="S10" s="49"/>
      <c r="T10" s="49"/>
      <c r="U10" s="49"/>
      <c r="V10" s="49"/>
      <c r="W10" s="49"/>
      <c r="X10" s="46"/>
      <c r="Y10" s="50"/>
      <c r="Z10" s="50"/>
      <c r="AA10" s="50"/>
      <c r="AB10" s="50"/>
      <c r="AC10" s="50"/>
      <c r="AD10" s="50"/>
      <c r="AE10" s="51"/>
      <c r="AF10" s="51"/>
      <c r="AG10" s="51"/>
      <c r="AH10" s="51"/>
      <c r="AI10" s="28"/>
      <c r="AJ10" s="30"/>
    </row>
    <row r="11" spans="1:83" ht="58.5" customHeight="1" thickBot="1" x14ac:dyDescent="0.3">
      <c r="A11" s="117" t="s">
        <v>11</v>
      </c>
      <c r="B11" s="117" t="s">
        <v>36</v>
      </c>
      <c r="C11" s="117" t="s">
        <v>37</v>
      </c>
      <c r="D11" s="117"/>
      <c r="E11" s="117" t="s">
        <v>12</v>
      </c>
      <c r="F11" s="117" t="s">
        <v>13</v>
      </c>
      <c r="G11" s="117" t="s">
        <v>14</v>
      </c>
      <c r="H11" s="117" t="s">
        <v>15</v>
      </c>
      <c r="I11" s="115" t="s">
        <v>16</v>
      </c>
      <c r="J11" s="117" t="s">
        <v>17</v>
      </c>
      <c r="K11" s="117"/>
      <c r="L11" s="117"/>
      <c r="M11" s="117"/>
      <c r="N11" s="116" t="s">
        <v>18</v>
      </c>
      <c r="O11" s="117" t="s">
        <v>19</v>
      </c>
      <c r="P11" s="117" t="s">
        <v>20</v>
      </c>
      <c r="Q11" s="117" t="s">
        <v>21</v>
      </c>
      <c r="R11" s="117" t="s">
        <v>22</v>
      </c>
      <c r="S11" s="116" t="s">
        <v>23</v>
      </c>
      <c r="T11" s="116"/>
      <c r="U11" s="116"/>
      <c r="V11" s="116"/>
      <c r="W11" s="116" t="s">
        <v>18</v>
      </c>
      <c r="X11" s="117" t="s">
        <v>38</v>
      </c>
      <c r="Y11" s="117" t="s">
        <v>24</v>
      </c>
      <c r="Z11" s="115" t="s">
        <v>25</v>
      </c>
      <c r="AA11" s="115"/>
      <c r="AB11" s="115"/>
      <c r="AC11" s="115"/>
      <c r="AD11" s="115"/>
      <c r="AE11" s="115" t="s">
        <v>26</v>
      </c>
      <c r="AF11" s="115"/>
      <c r="AG11" s="115"/>
      <c r="AH11" s="115"/>
      <c r="AI11" s="115"/>
      <c r="AJ11" s="115" t="s">
        <v>27</v>
      </c>
    </row>
    <row r="12" spans="1:83" ht="48.75" customHeight="1" thickBot="1" x14ac:dyDescent="0.3">
      <c r="A12" s="117"/>
      <c r="B12" s="117"/>
      <c r="C12" s="118"/>
      <c r="D12" s="118"/>
      <c r="E12" s="117"/>
      <c r="F12" s="117"/>
      <c r="G12" s="117"/>
      <c r="H12" s="117"/>
      <c r="I12" s="115"/>
      <c r="J12" s="59" t="s">
        <v>28</v>
      </c>
      <c r="K12" s="59" t="s">
        <v>29</v>
      </c>
      <c r="L12" s="59" t="s">
        <v>30</v>
      </c>
      <c r="M12" s="59" t="s">
        <v>31</v>
      </c>
      <c r="N12" s="116"/>
      <c r="O12" s="117"/>
      <c r="P12" s="117"/>
      <c r="Q12" s="117"/>
      <c r="R12" s="117"/>
      <c r="S12" s="59" t="s">
        <v>28</v>
      </c>
      <c r="T12" s="59" t="s">
        <v>29</v>
      </c>
      <c r="U12" s="59" t="s">
        <v>30</v>
      </c>
      <c r="V12" s="59" t="s">
        <v>31</v>
      </c>
      <c r="W12" s="116"/>
      <c r="X12" s="117"/>
      <c r="Y12" s="117"/>
      <c r="Z12" s="59" t="s">
        <v>28</v>
      </c>
      <c r="AA12" s="59" t="s">
        <v>29</v>
      </c>
      <c r="AB12" s="59" t="s">
        <v>30</v>
      </c>
      <c r="AC12" s="59" t="s">
        <v>31</v>
      </c>
      <c r="AD12" s="60" t="s">
        <v>18</v>
      </c>
      <c r="AE12" s="59" t="s">
        <v>28</v>
      </c>
      <c r="AF12" s="59" t="s">
        <v>29</v>
      </c>
      <c r="AG12" s="59" t="s">
        <v>30</v>
      </c>
      <c r="AH12" s="59" t="s">
        <v>31</v>
      </c>
      <c r="AI12" s="61" t="s">
        <v>32</v>
      </c>
      <c r="AJ12" s="115"/>
    </row>
    <row r="13" spans="1:83" s="52" customFormat="1" ht="141" customHeight="1" x14ac:dyDescent="0.25">
      <c r="A13" s="82" t="s">
        <v>33</v>
      </c>
      <c r="B13" s="83" t="s">
        <v>34</v>
      </c>
      <c r="C13" s="83" t="s">
        <v>61</v>
      </c>
      <c r="D13" s="83"/>
      <c r="E13" s="93" t="s">
        <v>45</v>
      </c>
      <c r="F13" s="94" t="s">
        <v>48</v>
      </c>
      <c r="G13" s="93" t="s">
        <v>6</v>
      </c>
      <c r="H13" s="94" t="s">
        <v>44</v>
      </c>
      <c r="I13" s="94" t="s">
        <v>9</v>
      </c>
      <c r="J13" s="173">
        <v>1.2500000000000001E-2</v>
      </c>
      <c r="K13" s="173">
        <v>1.2500000000000001E-2</v>
      </c>
      <c r="L13" s="173">
        <v>1.2500000000000001E-2</v>
      </c>
      <c r="M13" s="173">
        <v>1.2500000000000001E-2</v>
      </c>
      <c r="N13" s="127">
        <v>0.05</v>
      </c>
      <c r="O13" s="71" t="s">
        <v>46</v>
      </c>
      <c r="P13" s="72" t="s">
        <v>46</v>
      </c>
      <c r="Q13" s="89" t="s">
        <v>35</v>
      </c>
      <c r="R13" s="64"/>
      <c r="S13" s="67"/>
      <c r="T13" s="67"/>
      <c r="U13" s="67"/>
      <c r="V13" s="67"/>
      <c r="W13" s="62" t="str">
        <f t="shared" ref="W13" si="0">IF(AND(S13="",T13="",U13="",V13=""),"",SUM(S13:V13))</f>
        <v/>
      </c>
      <c r="X13" s="89"/>
      <c r="Y13" s="86" t="str">
        <f t="shared" ref="Y13:AD13" si="1">IF(OR(R13="",R14=""),"",IF(OR(R13="N/A",R14="N/A"),"N/A",IF(AND(R13=0,R14=0),100%,R13/R14)))</f>
        <v/>
      </c>
      <c r="Z13" s="87" t="str">
        <f t="shared" si="1"/>
        <v/>
      </c>
      <c r="AA13" s="86" t="str">
        <f t="shared" si="1"/>
        <v/>
      </c>
      <c r="AB13" s="86" t="str">
        <f t="shared" si="1"/>
        <v/>
      </c>
      <c r="AC13" s="86" t="str">
        <f t="shared" si="1"/>
        <v/>
      </c>
      <c r="AD13" s="86" t="str">
        <f t="shared" si="1"/>
        <v/>
      </c>
      <c r="AE13" s="84" t="str">
        <f t="shared" ref="AE13:AI13" si="2">IF(OR(J13="",Z13=""),"",IF(OR(J13="N/A",Z13="N/A"),"N/A",(IF($I13="RA",IF(ROUND(J13,1)=Z13,100%,IF(J13&gt;0,(IF(Z13/J13&gt;1,1,IF(Z13/J13&lt;0,0,Z13/J13))),(IF(2-(Z13/J13)&gt;1,1,IF(2-(Z13/J13)&lt;0,0,2-(Z13/J13)))))),IF(J13&lt;0,(IF(Z13/J13&gt;1,1,IF(Z13/J13&lt;0,0,Z13/J13))),(IF(2-(Z13/J13)&gt;1,1,IF(2-(Z13/J13)&lt;0,0,2-(Z13/J13)))))))))</f>
        <v/>
      </c>
      <c r="AF13" s="84" t="str">
        <f t="shared" si="2"/>
        <v/>
      </c>
      <c r="AG13" s="84" t="str">
        <f t="shared" si="2"/>
        <v/>
      </c>
      <c r="AH13" s="84" t="str">
        <f t="shared" si="2"/>
        <v/>
      </c>
      <c r="AI13" s="84" t="str">
        <f t="shared" si="2"/>
        <v/>
      </c>
      <c r="AJ13" s="128"/>
      <c r="AK13" s="69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</row>
    <row r="14" spans="1:83" s="52" customFormat="1" ht="138" customHeight="1" x14ac:dyDescent="0.25">
      <c r="A14" s="82"/>
      <c r="B14" s="83"/>
      <c r="C14" s="83"/>
      <c r="D14" s="83"/>
      <c r="E14" s="93"/>
      <c r="F14" s="94"/>
      <c r="G14" s="93"/>
      <c r="H14" s="94"/>
      <c r="I14" s="94"/>
      <c r="J14" s="173"/>
      <c r="K14" s="173"/>
      <c r="L14" s="173"/>
      <c r="M14" s="173"/>
      <c r="N14" s="127"/>
      <c r="O14" s="71" t="s">
        <v>47</v>
      </c>
      <c r="P14" s="72" t="s">
        <v>47</v>
      </c>
      <c r="Q14" s="89"/>
      <c r="R14" s="64"/>
      <c r="S14" s="67"/>
      <c r="T14" s="67"/>
      <c r="U14" s="67"/>
      <c r="V14" s="67"/>
      <c r="W14" s="62"/>
      <c r="X14" s="89"/>
      <c r="Y14" s="86"/>
      <c r="Z14" s="87"/>
      <c r="AA14" s="86"/>
      <c r="AB14" s="86"/>
      <c r="AC14" s="86"/>
      <c r="AD14" s="86"/>
      <c r="AE14" s="88"/>
      <c r="AF14" s="88"/>
      <c r="AG14" s="88"/>
      <c r="AH14" s="88"/>
      <c r="AI14" s="88"/>
      <c r="AJ14" s="129"/>
      <c r="AK14" s="69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</row>
    <row r="15" spans="1:83" s="52" customFormat="1" ht="157.5" customHeight="1" x14ac:dyDescent="0.25">
      <c r="A15" s="82" t="s">
        <v>33</v>
      </c>
      <c r="B15" s="83" t="s">
        <v>34</v>
      </c>
      <c r="C15" s="83" t="s">
        <v>61</v>
      </c>
      <c r="D15" s="83"/>
      <c r="E15" s="94" t="s">
        <v>53</v>
      </c>
      <c r="F15" s="130" t="s">
        <v>52</v>
      </c>
      <c r="G15" s="93" t="s">
        <v>6</v>
      </c>
      <c r="H15" s="94" t="s">
        <v>49</v>
      </c>
      <c r="I15" s="131" t="s">
        <v>9</v>
      </c>
      <c r="J15" s="95">
        <v>0.93</v>
      </c>
      <c r="K15" s="95">
        <v>0.93</v>
      </c>
      <c r="L15" s="95">
        <v>0.93</v>
      </c>
      <c r="M15" s="95">
        <v>0.93</v>
      </c>
      <c r="N15" s="132">
        <v>0.93</v>
      </c>
      <c r="O15" s="71" t="s">
        <v>50</v>
      </c>
      <c r="P15" s="72" t="s">
        <v>50</v>
      </c>
      <c r="Q15" s="89" t="s">
        <v>35</v>
      </c>
      <c r="R15" s="64"/>
      <c r="S15" s="67"/>
      <c r="T15" s="67"/>
      <c r="U15" s="67"/>
      <c r="V15" s="67"/>
      <c r="W15" s="62" t="str">
        <f>IF(AND(S15="",T15="",U15="",V15=""),"",SUM(S15:V15))</f>
        <v/>
      </c>
      <c r="X15" s="89"/>
      <c r="Y15" s="86" t="str">
        <f t="shared" ref="Y15:AA15" si="3">IF(OR(R15="",R16=""),"",IF(OR(R15="N/A",R16="N/A"),"N/A",IF(AND(R15=0,R16=0),100%,R15/R16)))</f>
        <v/>
      </c>
      <c r="Z15" s="86" t="str">
        <f t="shared" si="3"/>
        <v/>
      </c>
      <c r="AA15" s="86" t="str">
        <f t="shared" si="3"/>
        <v/>
      </c>
      <c r="AB15" s="86" t="str">
        <f>IF(OR(U15="",U16=""),"",IF(OR(U15="N/A",U16="N/A"),"N/A",IF(AND(U15=0,U16=0),100%,U15/U16)))</f>
        <v/>
      </c>
      <c r="AC15" s="86" t="str">
        <f>IF(OR(V15="",V16=""),"",IF(OR(V15="N/A",V16="N/A"),"N/A",IF(AND(V15=0,V16=0),100%,V15/V16)))</f>
        <v/>
      </c>
      <c r="AD15" s="86" t="str">
        <f>IF(OR(W15="",W16=""),"",IF(OR(W15="N/A",W16="N/A"),"N/A",IF(AND(W15=0,W16=0),100%,W15/W16)))</f>
        <v/>
      </c>
      <c r="AE15" s="84" t="str">
        <f t="shared" ref="AE15:AI15" si="4">IF(OR(J15="",Z15=""),"",IF(OR(J15="N/A",Z15="N/A"),"N/A",(IF($I15="RA",IF(ROUND(J15,1)=Z15,100%,IF(J15&gt;0,(IF(Z15/J15&gt;1,1,IF(Z15/J15&lt;0,0,Z15/J15))),(IF(2-(Z15/J15)&gt;1,1,IF(2-(Z15/J15)&lt;0,0,2-(Z15/J15)))))),IF(J15&lt;0,(IF(Z15/J15&gt;1,1,IF(Z15/J15&lt;0,0,Z15/J15))),(IF(2-(Z15/J15)&gt;1,1,IF(2-(Z15/J15)&lt;0,0,2-(Z15/J15)))))))))</f>
        <v/>
      </c>
      <c r="AF15" s="84" t="str">
        <f t="shared" si="4"/>
        <v/>
      </c>
      <c r="AG15" s="84" t="str">
        <f t="shared" si="4"/>
        <v/>
      </c>
      <c r="AH15" s="84" t="str">
        <f t="shared" si="4"/>
        <v/>
      </c>
      <c r="AI15" s="84" t="str">
        <f t="shared" si="4"/>
        <v/>
      </c>
      <c r="AJ15" s="157"/>
      <c r="AK15" s="69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</row>
    <row r="16" spans="1:83" s="52" customFormat="1" ht="105" customHeight="1" x14ac:dyDescent="0.25">
      <c r="A16" s="82"/>
      <c r="B16" s="83"/>
      <c r="C16" s="83"/>
      <c r="D16" s="83"/>
      <c r="E16" s="94"/>
      <c r="F16" s="130"/>
      <c r="G16" s="93"/>
      <c r="H16" s="94"/>
      <c r="I16" s="131"/>
      <c r="J16" s="95"/>
      <c r="K16" s="95"/>
      <c r="L16" s="95"/>
      <c r="M16" s="95"/>
      <c r="N16" s="132"/>
      <c r="O16" s="71" t="s">
        <v>51</v>
      </c>
      <c r="P16" s="72" t="s">
        <v>51</v>
      </c>
      <c r="Q16" s="89"/>
      <c r="R16" s="64"/>
      <c r="S16" s="67"/>
      <c r="T16" s="67"/>
      <c r="U16" s="67"/>
      <c r="V16" s="67"/>
      <c r="W16" s="62" t="str">
        <f>IF(AND(S16="",T16="",U16="",V16=""),"",SUM(S16:V16))</f>
        <v/>
      </c>
      <c r="X16" s="89"/>
      <c r="Y16" s="86"/>
      <c r="Z16" s="86"/>
      <c r="AA16" s="86"/>
      <c r="AB16" s="86"/>
      <c r="AC16" s="86"/>
      <c r="AD16" s="86"/>
      <c r="AE16" s="88"/>
      <c r="AF16" s="88"/>
      <c r="AG16" s="88"/>
      <c r="AH16" s="88"/>
      <c r="AI16" s="88"/>
      <c r="AJ16" s="158"/>
      <c r="AK16" s="69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</row>
    <row r="17" spans="1:83" s="52" customFormat="1" ht="55.5" customHeight="1" x14ac:dyDescent="0.25">
      <c r="A17" s="82" t="s">
        <v>33</v>
      </c>
      <c r="B17" s="89" t="s">
        <v>34</v>
      </c>
      <c r="C17" s="83" t="s">
        <v>62</v>
      </c>
      <c r="D17" s="83"/>
      <c r="E17" s="83" t="s">
        <v>58</v>
      </c>
      <c r="F17" s="83" t="s">
        <v>68</v>
      </c>
      <c r="G17" s="93" t="s">
        <v>6</v>
      </c>
      <c r="H17" s="93" t="s">
        <v>54</v>
      </c>
      <c r="I17" s="131" t="s">
        <v>9</v>
      </c>
      <c r="J17" s="95">
        <v>0.5</v>
      </c>
      <c r="K17" s="95">
        <v>0.5</v>
      </c>
      <c r="L17" s="95">
        <v>0.5</v>
      </c>
      <c r="M17" s="95">
        <v>0.5</v>
      </c>
      <c r="N17" s="127">
        <v>0.5</v>
      </c>
      <c r="O17" s="138" t="s">
        <v>66</v>
      </c>
      <c r="P17" s="73" t="s">
        <v>55</v>
      </c>
      <c r="Q17" s="159" t="s">
        <v>35</v>
      </c>
      <c r="R17" s="65"/>
      <c r="S17" s="65"/>
      <c r="T17" s="66"/>
      <c r="U17" s="67"/>
      <c r="V17" s="63"/>
      <c r="W17" s="62" t="str">
        <f t="shared" ref="W17:W19" si="5">IF(AND(S17="",T17="",U17="",V17=""),"",SUM(S17:V17))</f>
        <v/>
      </c>
      <c r="X17" s="159"/>
      <c r="Y17" s="90" t="str">
        <f>IF(OR(R20="",R24=""),"",IF(OR(R20="N/A",R24="N/A"),"N/A",IF(AND(R20=0,R24=0),100%,R20/R24)))</f>
        <v/>
      </c>
      <c r="Z17" s="90" t="str">
        <f t="shared" ref="Z17" si="6">IF(OR(S20="",S24=""),"",IF(OR(S20="N/A",S24="N/A"),"N/A",IF(AND(S20=0,S24=0),100%,S20/S24)))</f>
        <v/>
      </c>
      <c r="AA17" s="90" t="str">
        <f t="shared" ref="AA17" si="7">IF(OR(T20="",T24=""),"",IF(OR(T20="N/A",T24="N/A"),"N/A",IF(AND(T20=0,T24=0),100%,T20/T24)))</f>
        <v/>
      </c>
      <c r="AB17" s="90" t="str">
        <f t="shared" ref="AB17" si="8">IF(OR(U20="",U24=""),"",IF(OR(U20="N/A",U24="N/A"),"N/A",IF(AND(U20=0,U24=0),100%,U20/U24)))</f>
        <v/>
      </c>
      <c r="AC17" s="90" t="str">
        <f t="shared" ref="AC17" si="9">IF(OR(V20="",V24=""),"",IF(OR(V20="N/A",V24="N/A"),"N/A",IF(AND(V20=0,V24=0),100%,V20/V24)))</f>
        <v/>
      </c>
      <c r="AD17" s="90" t="str">
        <f t="shared" ref="AD17" si="10">IF(OR(W20="",W24=""),"",IF(OR(W20="N/A",W24="N/A"),"N/A",IF(AND(W20=0,W24=0),100%,W20/W24)))</f>
        <v/>
      </c>
      <c r="AE17" s="84" t="str">
        <f>IF(OR(J17="",Z17=""),"",IF(OR(J17="N/A",Z17="N/A"),"N/A",(IF($I17="RA",IF(ROUND(J17,1)=Z17,100%,IF(J17&gt;0,(IF(Z17/J17&gt;1,1,IF(Z17/J17&lt;0,0,Z17/J17))),(IF(2-(Z17/J17)&gt;1,1,IF(2-(Z17/J17)&lt;0,0,2-(Z17/J17)))))),IF(J17&lt;0,(IF(Z17/J17&gt;1,1,IF(Z17/J17&lt;0,0,Z17/J17))),(IF(2-(Z17/J17)&gt;1,1,IF(2-(Z17/J17)&lt;0,0,2-(Z17/J17)))))))))</f>
        <v/>
      </c>
      <c r="AF17" s="84" t="str">
        <f>IF(OR(K17="",AA17=""),"",IF(OR(K17="N/A",AA17="N/A"),"N/A",(IF($I17="RA",IF(ROUND(K17,1)=AA17,100%,IF(K17&gt;0,(IF(AA17/K17&gt;1,1,IF(AA17/K17&lt;0,0,AA17/K17))),(IF(2-(AA17/K17)&gt;1,1,IF(2-(AA17/K17)&lt;0,0,2-(AA17/K17)))))),IF(K17&lt;0,(IF(AA17/K17&gt;1,1,IF(AA17/K17&lt;0,0,AA17/K17))),(IF(2-(AA17/K17)&gt;1,1,IF(2-(AA17/K17)&lt;0,0,2-(AA17/K17)))))))))</f>
        <v/>
      </c>
      <c r="AG17" s="84" t="str">
        <f>IF(OR(L17="",AB17=""),"",IF(OR(L17="N/A",AB17="N/A"),"N/A",(IF($I17="RA",IF(ROUND(L17,1)=AB17,100%,IF(L17&gt;0,(IF(AB17/L17&gt;1,1,IF(AB17/L17&lt;0,0,AB17/L17))),(IF(2-(AB17/L17)&gt;1,1,IF(2-(AB17/L17)&lt;0,0,2-(AB17/L17)))))),IF(L17&lt;0,(IF(AB17/L17&gt;1,1,IF(AB17/L17&lt;0,0,AB17/L17))),(IF(2-(AB17/L17)&gt;1,1,IF(2-(AB17/L17)&lt;0,0,2-(AB17/L17)))))))))</f>
        <v/>
      </c>
      <c r="AH17" s="84" t="str">
        <f>IF(OR(M17="",AC17=""),"",IF(OR(M17="N/A",AC17="N/A"),"N/A",(IF($I17="RA",IF(ROUND(M17,1)=AC17,100%,IF(M17&gt;0,(IF(AC17/M17&gt;1,1,IF(AC17/M17&lt;0,0,AC17/M17))),(IF(2-(AC17/M17)&gt;1,1,IF(2-(AC17/M17)&lt;0,0,2-(AC17/M17)))))),IF(M17&lt;0,(IF(AC17/M17&gt;1,1,IF(AC17/M17&lt;0,0,AC17/M17))),(IF(2-(AC17/M17)&gt;1,1,IF(2-(AC17/M17)&lt;0,0,2-(AC17/M17)))))))))</f>
        <v/>
      </c>
      <c r="AI17" s="84" t="str">
        <f>IF(OR(N17="",AD17=""),"",IF(OR(N17="N/A",AD17="N/A"),"N/A",(IF($I17="RA",IF(ROUND(N17,1)=AD17,100%,IF(N17&gt;0,(IF(AD17/N17&gt;1,1,IF(AD17/N17&lt;0,0,AD17/N17))),(IF(2-(AD17/N17)&gt;1,1,IF(2-(AD17/N17)&lt;0,0,2-(AD17/N17)))))),IF(N17&lt;0,(IF(AD17/N17&gt;1,1,IF(AD17/N17&lt;0,0,AD17/N17))),(IF(2-(AD17/N17)&gt;1,1,IF(2-(AD17/N17)&lt;0,0,2-(AD17/N17)))))))))</f>
        <v/>
      </c>
      <c r="AJ17" s="135"/>
      <c r="AK17" s="69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</row>
    <row r="18" spans="1:83" s="52" customFormat="1" ht="40.5" customHeight="1" x14ac:dyDescent="0.25">
      <c r="A18" s="82"/>
      <c r="B18" s="89"/>
      <c r="C18" s="83"/>
      <c r="D18" s="83"/>
      <c r="E18" s="83"/>
      <c r="F18" s="83"/>
      <c r="G18" s="93"/>
      <c r="H18" s="93"/>
      <c r="I18" s="131"/>
      <c r="J18" s="95"/>
      <c r="K18" s="95"/>
      <c r="L18" s="95"/>
      <c r="M18" s="95"/>
      <c r="N18" s="127"/>
      <c r="O18" s="139"/>
      <c r="P18" s="73" t="s">
        <v>56</v>
      </c>
      <c r="Q18" s="159"/>
      <c r="R18" s="65"/>
      <c r="S18" s="65"/>
      <c r="T18" s="66"/>
      <c r="U18" s="67"/>
      <c r="V18" s="63"/>
      <c r="W18" s="62" t="str">
        <f t="shared" si="5"/>
        <v/>
      </c>
      <c r="X18" s="159"/>
      <c r="Y18" s="91"/>
      <c r="Z18" s="91"/>
      <c r="AA18" s="91"/>
      <c r="AB18" s="91"/>
      <c r="AC18" s="91"/>
      <c r="AD18" s="91"/>
      <c r="AE18" s="85"/>
      <c r="AF18" s="85"/>
      <c r="AG18" s="85"/>
      <c r="AH18" s="85"/>
      <c r="AI18" s="85"/>
      <c r="AJ18" s="136"/>
      <c r="AK18" s="69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</row>
    <row r="19" spans="1:83" s="52" customFormat="1" ht="40.5" customHeight="1" x14ac:dyDescent="0.25">
      <c r="A19" s="82"/>
      <c r="B19" s="89"/>
      <c r="C19" s="83"/>
      <c r="D19" s="83"/>
      <c r="E19" s="83"/>
      <c r="F19" s="83"/>
      <c r="G19" s="93"/>
      <c r="H19" s="93"/>
      <c r="I19" s="131"/>
      <c r="J19" s="95"/>
      <c r="K19" s="95"/>
      <c r="L19" s="95"/>
      <c r="M19" s="95"/>
      <c r="N19" s="127"/>
      <c r="O19" s="139"/>
      <c r="P19" s="73" t="s">
        <v>57</v>
      </c>
      <c r="Q19" s="159"/>
      <c r="R19" s="65"/>
      <c r="S19" s="65"/>
      <c r="T19" s="66"/>
      <c r="U19" s="67"/>
      <c r="V19" s="63"/>
      <c r="W19" s="62" t="str">
        <f t="shared" si="5"/>
        <v/>
      </c>
      <c r="X19" s="159"/>
      <c r="Y19" s="91"/>
      <c r="Z19" s="91"/>
      <c r="AA19" s="91"/>
      <c r="AB19" s="91"/>
      <c r="AC19" s="91"/>
      <c r="AD19" s="91"/>
      <c r="AE19" s="85"/>
      <c r="AF19" s="85"/>
      <c r="AG19" s="85"/>
      <c r="AH19" s="85"/>
      <c r="AI19" s="85"/>
      <c r="AJ19" s="136"/>
      <c r="AK19" s="69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</row>
    <row r="20" spans="1:83" s="52" customFormat="1" ht="61.5" customHeight="1" x14ac:dyDescent="0.25">
      <c r="A20" s="82"/>
      <c r="B20" s="89"/>
      <c r="C20" s="83"/>
      <c r="D20" s="83"/>
      <c r="E20" s="83"/>
      <c r="F20" s="83"/>
      <c r="G20" s="93"/>
      <c r="H20" s="93"/>
      <c r="I20" s="131"/>
      <c r="J20" s="95"/>
      <c r="K20" s="95"/>
      <c r="L20" s="95"/>
      <c r="M20" s="95"/>
      <c r="N20" s="127"/>
      <c r="O20" s="140"/>
      <c r="P20" s="73" t="s">
        <v>67</v>
      </c>
      <c r="Q20" s="159"/>
      <c r="R20" s="74"/>
      <c r="S20" s="74"/>
      <c r="T20" s="74"/>
      <c r="U20" s="79"/>
      <c r="V20" s="79"/>
      <c r="W20" s="74" t="str">
        <f t="shared" ref="W20" si="11">IF(OR(W18="",W19="",W17=""),"",IF(OR(W18="N/A",W19="N/A",W17="N/A"),"N/A",IF(W17=0,100%,SUM(W17:W19))))</f>
        <v/>
      </c>
      <c r="X20" s="159"/>
      <c r="Y20" s="91"/>
      <c r="Z20" s="91"/>
      <c r="AA20" s="91"/>
      <c r="AB20" s="91"/>
      <c r="AC20" s="91"/>
      <c r="AD20" s="91"/>
      <c r="AE20" s="85"/>
      <c r="AF20" s="85"/>
      <c r="AG20" s="85"/>
      <c r="AH20" s="85"/>
      <c r="AI20" s="85"/>
      <c r="AJ20" s="136"/>
      <c r="AK20" s="69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</row>
    <row r="21" spans="1:83" s="52" customFormat="1" ht="39.75" customHeight="1" x14ac:dyDescent="0.25">
      <c r="A21" s="82"/>
      <c r="B21" s="89"/>
      <c r="C21" s="83"/>
      <c r="D21" s="83"/>
      <c r="E21" s="83"/>
      <c r="F21" s="83"/>
      <c r="G21" s="93"/>
      <c r="H21" s="93"/>
      <c r="I21" s="131"/>
      <c r="J21" s="95"/>
      <c r="K21" s="95"/>
      <c r="L21" s="95"/>
      <c r="M21" s="95"/>
      <c r="N21" s="127"/>
      <c r="O21" s="138" t="s">
        <v>64</v>
      </c>
      <c r="P21" s="73" t="s">
        <v>55</v>
      </c>
      <c r="Q21" s="159"/>
      <c r="R21" s="65"/>
      <c r="S21" s="65"/>
      <c r="T21" s="66"/>
      <c r="U21" s="67"/>
      <c r="V21" s="63"/>
      <c r="W21" s="62" t="str">
        <f t="shared" ref="W21:W23" si="12">IF(AND(S21="",T21="",U21="",V21=""),"",SUM(S21:V21))</f>
        <v/>
      </c>
      <c r="X21" s="159"/>
      <c r="Y21" s="91"/>
      <c r="Z21" s="91"/>
      <c r="AA21" s="91"/>
      <c r="AB21" s="91"/>
      <c r="AC21" s="91"/>
      <c r="AD21" s="91"/>
      <c r="AE21" s="85"/>
      <c r="AF21" s="85"/>
      <c r="AG21" s="85"/>
      <c r="AH21" s="85"/>
      <c r="AI21" s="85"/>
      <c r="AJ21" s="136"/>
      <c r="AK21" s="69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</row>
    <row r="22" spans="1:83" s="52" customFormat="1" ht="32.25" customHeight="1" x14ac:dyDescent="0.25">
      <c r="A22" s="82"/>
      <c r="B22" s="89"/>
      <c r="C22" s="83"/>
      <c r="D22" s="83"/>
      <c r="E22" s="83"/>
      <c r="F22" s="83"/>
      <c r="G22" s="93"/>
      <c r="H22" s="93"/>
      <c r="I22" s="131"/>
      <c r="J22" s="95"/>
      <c r="K22" s="95"/>
      <c r="L22" s="95"/>
      <c r="M22" s="95"/>
      <c r="N22" s="127"/>
      <c r="O22" s="139"/>
      <c r="P22" s="73" t="s">
        <v>56</v>
      </c>
      <c r="Q22" s="159"/>
      <c r="R22" s="75"/>
      <c r="S22" s="75"/>
      <c r="T22" s="66"/>
      <c r="U22" s="68"/>
      <c r="V22" s="63"/>
      <c r="W22" s="62" t="str">
        <f t="shared" si="12"/>
        <v/>
      </c>
      <c r="X22" s="159"/>
      <c r="Y22" s="91"/>
      <c r="Z22" s="91"/>
      <c r="AA22" s="91"/>
      <c r="AB22" s="91"/>
      <c r="AC22" s="91"/>
      <c r="AD22" s="91"/>
      <c r="AE22" s="85"/>
      <c r="AF22" s="85"/>
      <c r="AG22" s="85"/>
      <c r="AH22" s="85"/>
      <c r="AI22" s="85"/>
      <c r="AJ22" s="136"/>
      <c r="AK22" s="69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</row>
    <row r="23" spans="1:83" s="52" customFormat="1" ht="32.25" customHeight="1" x14ac:dyDescent="0.25">
      <c r="A23" s="82"/>
      <c r="B23" s="89"/>
      <c r="C23" s="83"/>
      <c r="D23" s="83"/>
      <c r="E23" s="83"/>
      <c r="F23" s="83"/>
      <c r="G23" s="93"/>
      <c r="H23" s="93"/>
      <c r="I23" s="131"/>
      <c r="J23" s="95"/>
      <c r="K23" s="95"/>
      <c r="L23" s="95"/>
      <c r="M23" s="95"/>
      <c r="N23" s="127"/>
      <c r="O23" s="139"/>
      <c r="P23" s="73" t="s">
        <v>57</v>
      </c>
      <c r="Q23" s="159"/>
      <c r="R23" s="75"/>
      <c r="S23" s="75"/>
      <c r="T23" s="66"/>
      <c r="U23" s="68"/>
      <c r="V23" s="63"/>
      <c r="W23" s="62" t="str">
        <f t="shared" si="12"/>
        <v/>
      </c>
      <c r="X23" s="159"/>
      <c r="Y23" s="91"/>
      <c r="Z23" s="91"/>
      <c r="AA23" s="91"/>
      <c r="AB23" s="91"/>
      <c r="AC23" s="91"/>
      <c r="AD23" s="91"/>
      <c r="AE23" s="85"/>
      <c r="AF23" s="85"/>
      <c r="AG23" s="85"/>
      <c r="AH23" s="85"/>
      <c r="AI23" s="85"/>
      <c r="AJ23" s="136"/>
      <c r="AK23" s="69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</row>
    <row r="24" spans="1:83" s="52" customFormat="1" ht="70.5" customHeight="1" x14ac:dyDescent="0.25">
      <c r="A24" s="82"/>
      <c r="B24" s="89"/>
      <c r="C24" s="83"/>
      <c r="D24" s="83"/>
      <c r="E24" s="83"/>
      <c r="F24" s="83"/>
      <c r="G24" s="93"/>
      <c r="H24" s="93"/>
      <c r="I24" s="131"/>
      <c r="J24" s="95"/>
      <c r="K24" s="95"/>
      <c r="L24" s="95"/>
      <c r="M24" s="95"/>
      <c r="N24" s="127"/>
      <c r="O24" s="140"/>
      <c r="P24" s="73" t="s">
        <v>65</v>
      </c>
      <c r="Q24" s="159"/>
      <c r="R24" s="74"/>
      <c r="S24" s="74"/>
      <c r="T24" s="74"/>
      <c r="U24" s="79"/>
      <c r="V24" s="79"/>
      <c r="W24" s="74"/>
      <c r="X24" s="159"/>
      <c r="Y24" s="92"/>
      <c r="Z24" s="92"/>
      <c r="AA24" s="92"/>
      <c r="AB24" s="92"/>
      <c r="AC24" s="92"/>
      <c r="AD24" s="92"/>
      <c r="AE24" s="85"/>
      <c r="AF24" s="85"/>
      <c r="AG24" s="85"/>
      <c r="AH24" s="85"/>
      <c r="AI24" s="85"/>
      <c r="AJ24" s="137"/>
      <c r="AK24" s="69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</row>
    <row r="25" spans="1:83" s="52" customFormat="1" ht="111.75" customHeight="1" x14ac:dyDescent="0.25">
      <c r="A25" s="82" t="s">
        <v>33</v>
      </c>
      <c r="B25" s="133" t="s">
        <v>34</v>
      </c>
      <c r="C25" s="146" t="s">
        <v>63</v>
      </c>
      <c r="D25" s="147"/>
      <c r="E25" s="150" t="s">
        <v>59</v>
      </c>
      <c r="F25" s="83" t="s">
        <v>71</v>
      </c>
      <c r="G25" s="150" t="s">
        <v>5</v>
      </c>
      <c r="H25" s="83" t="s">
        <v>60</v>
      </c>
      <c r="I25" s="93" t="s">
        <v>7</v>
      </c>
      <c r="J25" s="153">
        <v>80</v>
      </c>
      <c r="K25" s="153">
        <v>80</v>
      </c>
      <c r="L25" s="153">
        <v>80</v>
      </c>
      <c r="M25" s="153">
        <v>80</v>
      </c>
      <c r="N25" s="155">
        <v>80</v>
      </c>
      <c r="O25" s="76" t="s">
        <v>69</v>
      </c>
      <c r="P25" s="76" t="s">
        <v>69</v>
      </c>
      <c r="Q25" s="133" t="s">
        <v>35</v>
      </c>
      <c r="R25" s="64"/>
      <c r="S25" s="65"/>
      <c r="T25" s="65"/>
      <c r="U25" s="65"/>
      <c r="V25" s="65"/>
      <c r="W25" s="62" t="str">
        <f t="shared" ref="W25" si="13">IF(AND(S25="",T25="",U25="",V25=""),"",SUM(S25:V25))</f>
        <v/>
      </c>
      <c r="X25" s="89"/>
      <c r="Y25" s="141"/>
      <c r="Z25" s="142" t="str">
        <f>IF(OR(S25="",S26=""),"",IF(OR(S25="N/A",S26="N/A"),"N/A",IF(AND(S25=0,S26=0),100%,S25/S26)))</f>
        <v/>
      </c>
      <c r="AA25" s="144" t="str">
        <f>IF(OR(T25="",T26=""),"",IF(OR(T25="N/A",T26="N/A"),"N/A",IF(AND(T25=0,T26=0),100%,T25/T26)))</f>
        <v/>
      </c>
      <c r="AB25" s="142" t="str">
        <f t="shared" ref="AB25:AD25" si="14">IF(OR(U25="",U26=""),"",IF(OR(U25="N/A",U26="N/A"),"N/A",IF(AND(U25=0,U26=0),100%,U25/U26)))</f>
        <v/>
      </c>
      <c r="AC25" s="144" t="str">
        <f t="shared" si="14"/>
        <v/>
      </c>
      <c r="AD25" s="144" t="str">
        <f t="shared" si="14"/>
        <v/>
      </c>
      <c r="AE25" s="84" t="str">
        <f>IF(OR(J25="",Z25=""),"",IF(OR(J25="N/A",Z25="N/A"),"N/A",(IF($I25="RA",IF(ROUND(J25,1)=Z25,100%,IF(J25&gt;0,(IF(Z25/J25&gt;1,1,IF(Z25/J25&lt;0,0,Z25/J25))),(IF(2-(Z25/J25)&gt;1,1,IF(2-(Z25/J25)&lt;0,0,2-(Z25/J25)))))),IF(J25&lt;0,(IF(Z25/J25&gt;1,1,IF(Z25/J25&lt;0,0,Z25/J25))),(IF(2-(Z25/J25)&gt;1,1,IF(2-(Z25/J25)&lt;0,0,2-(Z25/J25)))))))))</f>
        <v/>
      </c>
      <c r="AF25" s="84" t="str">
        <f t="shared" ref="AF25:AI25" si="15">IF(OR(K25="",AA25=""),"",IF(OR(K25="N/A",AA25="N/A"),"N/A",(IF($I25="RA",IF(ROUND(K25,1)=AA25,100%,IF(K25&gt;0,(IF(AA25/K25&gt;1,1,IF(AA25/K25&lt;0,0,AA25/K25))),(IF(2-(AA25/K25)&gt;1,1,IF(2-(AA25/K25)&lt;0,0,2-(AA25/K25)))))),IF(K25&lt;0,(IF(AA25/K25&gt;1,1,IF(AA25/K25&lt;0,0,AA25/K25))),(IF(2-(AA25/K25)&gt;1,1,IF(2-(AA25/K25)&lt;0,0,2-(AA25/K25)))))))))</f>
        <v/>
      </c>
      <c r="AG25" s="84" t="str">
        <f t="shared" si="15"/>
        <v/>
      </c>
      <c r="AH25" s="84" t="str">
        <f t="shared" si="15"/>
        <v/>
      </c>
      <c r="AI25" s="84" t="str">
        <f t="shared" si="15"/>
        <v/>
      </c>
      <c r="AJ25" s="152"/>
      <c r="AK25" s="69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</row>
    <row r="26" spans="1:83" s="52" customFormat="1" ht="84" customHeight="1" x14ac:dyDescent="0.25">
      <c r="A26" s="82"/>
      <c r="B26" s="134"/>
      <c r="C26" s="148"/>
      <c r="D26" s="149"/>
      <c r="E26" s="151"/>
      <c r="F26" s="83"/>
      <c r="G26" s="151"/>
      <c r="H26" s="83"/>
      <c r="I26" s="93"/>
      <c r="J26" s="154"/>
      <c r="K26" s="154"/>
      <c r="L26" s="154"/>
      <c r="M26" s="154"/>
      <c r="N26" s="156"/>
      <c r="O26" s="77" t="s">
        <v>70</v>
      </c>
      <c r="P26" s="77" t="s">
        <v>70</v>
      </c>
      <c r="Q26" s="134"/>
      <c r="R26" s="64"/>
      <c r="S26" s="65"/>
      <c r="T26" s="65"/>
      <c r="U26" s="65"/>
      <c r="V26" s="65"/>
      <c r="W26" s="62" t="str">
        <f t="shared" ref="W26" si="16">IF(AND(S26="",T26="",U26="",V26=""),"",SUM(S26:V26))</f>
        <v/>
      </c>
      <c r="X26" s="89"/>
      <c r="Y26" s="141"/>
      <c r="Z26" s="143"/>
      <c r="AA26" s="145"/>
      <c r="AB26" s="143"/>
      <c r="AC26" s="145"/>
      <c r="AD26" s="145"/>
      <c r="AE26" s="88"/>
      <c r="AF26" s="88"/>
      <c r="AG26" s="88"/>
      <c r="AH26" s="88"/>
      <c r="AI26" s="88"/>
      <c r="AJ26" s="152"/>
      <c r="AK26" s="69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</row>
    <row r="29" spans="1:83" ht="48.75" customHeight="1" x14ac:dyDescent="0.25">
      <c r="F29" s="160" t="s">
        <v>72</v>
      </c>
      <c r="G29" s="162" t="s">
        <v>76</v>
      </c>
      <c r="H29" s="163"/>
      <c r="I29" s="163"/>
      <c r="J29" s="164"/>
      <c r="K29" s="160" t="s">
        <v>73</v>
      </c>
      <c r="L29" s="162" t="s">
        <v>74</v>
      </c>
      <c r="M29" s="163"/>
      <c r="N29" s="163"/>
      <c r="O29" s="164"/>
      <c r="P29" s="160" t="s">
        <v>75</v>
      </c>
      <c r="Q29" s="162" t="s">
        <v>77</v>
      </c>
      <c r="R29" s="168"/>
      <c r="S29" s="168"/>
      <c r="T29" s="168"/>
      <c r="U29" s="169"/>
    </row>
    <row r="30" spans="1:83" ht="48.75" customHeight="1" x14ac:dyDescent="0.25">
      <c r="F30" s="161"/>
      <c r="G30" s="165"/>
      <c r="H30" s="166"/>
      <c r="I30" s="166"/>
      <c r="J30" s="167"/>
      <c r="K30" s="161"/>
      <c r="L30" s="165"/>
      <c r="M30" s="166"/>
      <c r="N30" s="166"/>
      <c r="O30" s="167"/>
      <c r="P30" s="161"/>
      <c r="Q30" s="170"/>
      <c r="R30" s="171"/>
      <c r="S30" s="171"/>
      <c r="T30" s="171"/>
      <c r="U30" s="172"/>
    </row>
  </sheetData>
  <mergeCells count="148">
    <mergeCell ref="F29:F30"/>
    <mergeCell ref="G29:J30"/>
    <mergeCell ref="K29:K30"/>
    <mergeCell ref="L29:O30"/>
    <mergeCell ref="P29:P30"/>
    <mergeCell ref="Q29:U30"/>
    <mergeCell ref="H25:H26"/>
    <mergeCell ref="J25:J26"/>
    <mergeCell ref="K25:K26"/>
    <mergeCell ref="I25:I26"/>
    <mergeCell ref="AJ25:AJ26"/>
    <mergeCell ref="L25:L26"/>
    <mergeCell ref="M25:M26"/>
    <mergeCell ref="N25:N26"/>
    <mergeCell ref="Q25:Q26"/>
    <mergeCell ref="AB15:AB16"/>
    <mergeCell ref="AC15:AC16"/>
    <mergeCell ref="AD15:AD16"/>
    <mergeCell ref="AE15:AE16"/>
    <mergeCell ref="Z15:Z16"/>
    <mergeCell ref="AA15:AA16"/>
    <mergeCell ref="AI15:AI16"/>
    <mergeCell ref="AH15:AH16"/>
    <mergeCell ref="AJ15:AJ16"/>
    <mergeCell ref="O17:O20"/>
    <mergeCell ref="Q17:Q24"/>
    <mergeCell ref="X17:X24"/>
    <mergeCell ref="Y17:Y24"/>
    <mergeCell ref="Z17:Z24"/>
    <mergeCell ref="AI17:AI24"/>
    <mergeCell ref="B25:B26"/>
    <mergeCell ref="AJ17:AJ24"/>
    <mergeCell ref="O21:O24"/>
    <mergeCell ref="X25:X26"/>
    <mergeCell ref="Y25:Y26"/>
    <mergeCell ref="AI25:AI26"/>
    <mergeCell ref="Z25:Z26"/>
    <mergeCell ref="AE25:AE26"/>
    <mergeCell ref="AF25:AF26"/>
    <mergeCell ref="AG25:AG26"/>
    <mergeCell ref="AH25:AH26"/>
    <mergeCell ref="AH17:AH24"/>
    <mergeCell ref="AA25:AA26"/>
    <mergeCell ref="AB25:AB26"/>
    <mergeCell ref="AC25:AC26"/>
    <mergeCell ref="AD25:AD26"/>
    <mergeCell ref="C25:D26"/>
    <mergeCell ref="E25:E26"/>
    <mergeCell ref="F25:F26"/>
    <mergeCell ref="G25:G26"/>
    <mergeCell ref="K17:K24"/>
    <mergeCell ref="L17:L24"/>
    <mergeCell ref="M17:M24"/>
    <mergeCell ref="N17:N24"/>
    <mergeCell ref="A17:A24"/>
    <mergeCell ref="B17:B24"/>
    <mergeCell ref="C17:D24"/>
    <mergeCell ref="E17:E24"/>
    <mergeCell ref="F17:F24"/>
    <mergeCell ref="G17:G24"/>
    <mergeCell ref="H17:H24"/>
    <mergeCell ref="I17:I24"/>
    <mergeCell ref="J17:J24"/>
    <mergeCell ref="Q13:Q14"/>
    <mergeCell ref="K13:K14"/>
    <mergeCell ref="L13:L14"/>
    <mergeCell ref="M13:M14"/>
    <mergeCell ref="N13:N14"/>
    <mergeCell ref="AH13:AH14"/>
    <mergeCell ref="AI13:AI14"/>
    <mergeCell ref="AJ13:AJ14"/>
    <mergeCell ref="A15:A16"/>
    <mergeCell ref="B15:B16"/>
    <mergeCell ref="C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Q15:Q16"/>
    <mergeCell ref="X15:X16"/>
    <mergeCell ref="Y15:Y16"/>
    <mergeCell ref="H11:H12"/>
    <mergeCell ref="J11:M11"/>
    <mergeCell ref="A11:A12"/>
    <mergeCell ref="B11:B12"/>
    <mergeCell ref="C11:D12"/>
    <mergeCell ref="A3:T3"/>
    <mergeCell ref="U3:AJ3"/>
    <mergeCell ref="O4:U4"/>
    <mergeCell ref="O6:U6"/>
    <mergeCell ref="O7:U8"/>
    <mergeCell ref="E11:E12"/>
    <mergeCell ref="F11:F12"/>
    <mergeCell ref="G11:G12"/>
    <mergeCell ref="H13:H14"/>
    <mergeCell ref="I13:I14"/>
    <mergeCell ref="J13:J14"/>
    <mergeCell ref="E13:E14"/>
    <mergeCell ref="F13:F14"/>
    <mergeCell ref="A1:T1"/>
    <mergeCell ref="U1:AJ1"/>
    <mergeCell ref="A2:O2"/>
    <mergeCell ref="P2:R2"/>
    <mergeCell ref="S2:W2"/>
    <mergeCell ref="X2:AJ2"/>
    <mergeCell ref="AJ11:AJ12"/>
    <mergeCell ref="W11:W12"/>
    <mergeCell ref="X11:X12"/>
    <mergeCell ref="I11:I12"/>
    <mergeCell ref="AE11:AI11"/>
    <mergeCell ref="R11:R12"/>
    <mergeCell ref="S11:V11"/>
    <mergeCell ref="N11:N12"/>
    <mergeCell ref="O11:O12"/>
    <mergeCell ref="P11:P12"/>
    <mergeCell ref="Q11:Q12"/>
    <mergeCell ref="Z11:AD11"/>
    <mergeCell ref="Y11:Y12"/>
    <mergeCell ref="A25:A26"/>
    <mergeCell ref="A13:A14"/>
    <mergeCell ref="C13:D14"/>
    <mergeCell ref="B13:B14"/>
    <mergeCell ref="AF17:AF24"/>
    <mergeCell ref="AG17:AG2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F15:AF16"/>
    <mergeCell ref="AG15:AG16"/>
    <mergeCell ref="X13:X14"/>
    <mergeCell ref="AA17:AA24"/>
    <mergeCell ref="AB17:AB24"/>
    <mergeCell ref="AC17:AC24"/>
    <mergeCell ref="AD17:AD24"/>
    <mergeCell ref="AE17:AE24"/>
    <mergeCell ref="G13:G14"/>
  </mergeCells>
  <conditionalFormatting sqref="F11">
    <cfRule type="iconSet" priority="60">
      <iconSet>
        <cfvo type="percent" val="0"/>
        <cfvo type="percent" val="70"/>
        <cfvo type="percent" val="85"/>
      </iconSet>
    </cfRule>
    <cfRule type="iconSet" priority="61">
      <iconSet>
        <cfvo type="percent" val="0"/>
        <cfvo type="percent" val="70"/>
        <cfvo type="percent" val="85"/>
      </iconSet>
    </cfRule>
  </conditionalFormatting>
  <conditionalFormatting sqref="AE13:AI16">
    <cfRule type="cellIs" dxfId="8" priority="13" operator="lessThan">
      <formula>0.7</formula>
    </cfRule>
    <cfRule type="cellIs" dxfId="7" priority="14" operator="lessThan">
      <formula>85%</formula>
    </cfRule>
    <cfRule type="cellIs" dxfId="6" priority="15" operator="greaterThanOrEqual">
      <formula>85%</formula>
    </cfRule>
  </conditionalFormatting>
  <conditionalFormatting sqref="AE17:AI17">
    <cfRule type="cellIs" dxfId="5" priority="4" operator="lessThan">
      <formula>0.7</formula>
    </cfRule>
    <cfRule type="cellIs" dxfId="4" priority="5" operator="lessThan">
      <formula>85%</formula>
    </cfRule>
    <cfRule type="cellIs" dxfId="3" priority="6" operator="greaterThanOrEqual">
      <formula>85%</formula>
    </cfRule>
  </conditionalFormatting>
  <conditionalFormatting sqref="AE25:AI26">
    <cfRule type="cellIs" dxfId="2" priority="1" operator="lessThan">
      <formula>0.7</formula>
    </cfRule>
    <cfRule type="cellIs" dxfId="1" priority="2" operator="lessThan">
      <formula>85%</formula>
    </cfRule>
    <cfRule type="cellIs" dxfId="0" priority="3" operator="greaterThanOrEqual">
      <formula>85%</formula>
    </cfRule>
  </conditionalFormatting>
  <dataValidations count="3">
    <dataValidation type="list" allowBlank="1" showInputMessage="1" showErrorMessage="1" sqref="I17:I23">
      <formula1>$J$7:$J$10</formula1>
    </dataValidation>
    <dataValidation type="list" allowBlank="1" showInputMessage="1" showErrorMessage="1" sqref="G25 G13:G20">
      <formula1>$G$4:$G$9</formula1>
    </dataValidation>
    <dataValidation type="list" allowBlank="1" showInputMessage="1" showErrorMessage="1" sqref="I15:I16">
      <formula1>$I$7:$I$8</formula1>
    </dataValidation>
  </dataValidations>
  <pageMargins left="0.9055118110236221" right="0.9055118110236221" top="0.35433070866141736" bottom="0.35433070866141736" header="0.31496062992125984" footer="0.31496062992125984"/>
  <pageSetup paperSize="5" scal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9"/>
  <sheetViews>
    <sheetView topLeftCell="A70" workbookViewId="0">
      <selection activeCell="E88" sqref="E88"/>
    </sheetView>
  </sheetViews>
  <sheetFormatPr baseColWidth="10" defaultRowHeight="15" x14ac:dyDescent="0.25"/>
  <sheetData>
    <row r="2" spans="2:11" ht="15.75" x14ac:dyDescent="0.25">
      <c r="B2" s="67">
        <v>1294</v>
      </c>
      <c r="C2" s="67">
        <v>0</v>
      </c>
      <c r="D2" s="67">
        <v>0</v>
      </c>
      <c r="E2" s="63">
        <v>4413</v>
      </c>
      <c r="F2" s="63">
        <f>SUM(B2:E2)</f>
        <v>5707</v>
      </c>
      <c r="G2" s="78">
        <f>+B2/B3</f>
        <v>0.11906514538093485</v>
      </c>
      <c r="H2" s="78">
        <f t="shared" ref="H2:J2" si="0">+C2/C3</f>
        <v>0</v>
      </c>
      <c r="I2" s="78">
        <f t="shared" si="0"/>
        <v>0</v>
      </c>
      <c r="J2" s="78">
        <f t="shared" si="0"/>
        <v>0.46093586797576769</v>
      </c>
      <c r="K2" s="78">
        <f>+F2/F3</f>
        <v>0.52511961722488043</v>
      </c>
    </row>
    <row r="3" spans="2:11" ht="15.75" x14ac:dyDescent="0.25">
      <c r="B3" s="67">
        <v>10868</v>
      </c>
      <c r="C3" s="67">
        <v>9574</v>
      </c>
      <c r="D3" s="67">
        <v>9574</v>
      </c>
      <c r="E3" s="63">
        <v>9574</v>
      </c>
      <c r="F3" s="63">
        <v>10868</v>
      </c>
      <c r="G3" t="s">
        <v>78</v>
      </c>
      <c r="H3" t="s">
        <v>79</v>
      </c>
      <c r="I3" t="s">
        <v>80</v>
      </c>
      <c r="J3" t="s">
        <v>81</v>
      </c>
      <c r="K3" t="s">
        <v>82</v>
      </c>
    </row>
    <row r="23" spans="2:11" x14ac:dyDescent="0.25">
      <c r="B23" t="s">
        <v>83</v>
      </c>
    </row>
    <row r="24" spans="2:11" ht="15.75" x14ac:dyDescent="0.25">
      <c r="B24" s="67">
        <v>20297681</v>
      </c>
      <c r="C24" s="67">
        <v>21532972</v>
      </c>
      <c r="D24" s="67">
        <v>21375209</v>
      </c>
      <c r="E24" s="63">
        <v>16306243</v>
      </c>
      <c r="F24" s="62">
        <f t="shared" ref="F24:F25" si="1">IF(AND(B24="",C24="",D24="",E24=""),"",SUM(B24:E24))</f>
        <v>79512105</v>
      </c>
      <c r="G24" s="78">
        <f>+B24/B25</f>
        <v>0.9847162342128436</v>
      </c>
      <c r="H24" s="78">
        <f t="shared" ref="H24" si="2">+C24/C25</f>
        <v>0.98665844335676001</v>
      </c>
      <c r="I24" s="78">
        <f>+D24/D25</f>
        <v>0.98420100028837387</v>
      </c>
      <c r="J24" s="78">
        <f t="shared" ref="J24" si="3">+E24/E25</f>
        <v>0.9634571797938164</v>
      </c>
      <c r="K24" s="78">
        <f>+F24/F25</f>
        <v>0.98066336228904427</v>
      </c>
    </row>
    <row r="25" spans="2:11" ht="15.75" x14ac:dyDescent="0.25">
      <c r="B25" s="67">
        <v>20612721</v>
      </c>
      <c r="C25" s="67">
        <v>21824140</v>
      </c>
      <c r="D25" s="67">
        <v>21718337</v>
      </c>
      <c r="E25" s="63">
        <v>16924720</v>
      </c>
      <c r="F25" s="62">
        <f t="shared" si="1"/>
        <v>81079918</v>
      </c>
      <c r="G25" t="s">
        <v>78</v>
      </c>
      <c r="H25" t="s">
        <v>79</v>
      </c>
      <c r="I25" t="s">
        <v>80</v>
      </c>
      <c r="J25" t="s">
        <v>81</v>
      </c>
      <c r="K25" t="s">
        <v>82</v>
      </c>
    </row>
    <row r="45" spans="2:11" x14ac:dyDescent="0.25">
      <c r="B45" t="s">
        <v>84</v>
      </c>
    </row>
    <row r="46" spans="2:11" x14ac:dyDescent="0.25">
      <c r="B46" s="80">
        <v>1322</v>
      </c>
      <c r="C46" s="80">
        <v>245</v>
      </c>
      <c r="D46" s="80">
        <v>1107</v>
      </c>
      <c r="E46" s="80">
        <v>1027</v>
      </c>
      <c r="F46" s="80">
        <v>2674</v>
      </c>
      <c r="G46" s="78">
        <f>+B46/B47</f>
        <v>0.50651340996168581</v>
      </c>
      <c r="H46" s="78">
        <f t="shared" ref="H46" si="4">+C46/C47</f>
        <v>0.36676646706586824</v>
      </c>
      <c r="I46" s="78">
        <f>+D46/D47</f>
        <v>0.92173189009159029</v>
      </c>
      <c r="J46" s="78">
        <f t="shared" ref="J46" si="5">+E46/E47</f>
        <v>0.71767994409503844</v>
      </c>
      <c r="K46" s="78">
        <f>+F46/F47</f>
        <v>0.59700826077249391</v>
      </c>
    </row>
    <row r="47" spans="2:11" x14ac:dyDescent="0.25">
      <c r="B47" s="80">
        <v>2610</v>
      </c>
      <c r="C47" s="80">
        <v>668</v>
      </c>
      <c r="D47" s="80">
        <v>1201</v>
      </c>
      <c r="E47" s="80">
        <v>1431</v>
      </c>
      <c r="F47" s="80">
        <v>4479</v>
      </c>
      <c r="G47" t="s">
        <v>78</v>
      </c>
      <c r="H47" t="s">
        <v>79</v>
      </c>
      <c r="I47" t="s">
        <v>80</v>
      </c>
      <c r="J47" t="s">
        <v>81</v>
      </c>
      <c r="K47" t="s">
        <v>82</v>
      </c>
    </row>
    <row r="68" spans="2:11" x14ac:dyDescent="0.25">
      <c r="B68" s="80">
        <v>29354</v>
      </c>
      <c r="C68" s="80">
        <v>43460</v>
      </c>
      <c r="D68" s="80">
        <v>28166</v>
      </c>
      <c r="E68" s="80">
        <v>17220</v>
      </c>
      <c r="F68" s="80">
        <v>100980</v>
      </c>
      <c r="G68" s="81">
        <f>+B68/B69</f>
        <v>23.749190938511326</v>
      </c>
      <c r="H68" s="81">
        <f t="shared" ref="H68" si="6">+C68/C69</f>
        <v>20</v>
      </c>
      <c r="I68" s="81">
        <f>+D68/D69</f>
        <v>21.666153846153847</v>
      </c>
      <c r="J68" s="81">
        <f t="shared" ref="J68" si="7">+E68/E69</f>
        <v>21</v>
      </c>
      <c r="K68" s="81">
        <f>+F68/F69</f>
        <v>21.444043321299638</v>
      </c>
    </row>
    <row r="69" spans="2:11" x14ac:dyDescent="0.25">
      <c r="B69" s="80">
        <v>1236</v>
      </c>
      <c r="C69" s="80">
        <v>2173</v>
      </c>
      <c r="D69" s="80">
        <v>1300</v>
      </c>
      <c r="E69" s="80">
        <v>820</v>
      </c>
      <c r="F69" s="80">
        <v>4709</v>
      </c>
      <c r="G69" t="s">
        <v>78</v>
      </c>
      <c r="H69" t="s">
        <v>79</v>
      </c>
      <c r="I69" t="s">
        <v>80</v>
      </c>
      <c r="J69" t="s">
        <v>81</v>
      </c>
      <c r="K69" t="s">
        <v>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JEDEH 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PS. Ivan Fernando Gonzalez Casallas</cp:lastModifiedBy>
  <cp:lastPrinted>2014-10-06T14:06:04Z</cp:lastPrinted>
  <dcterms:created xsi:type="dcterms:W3CDTF">2012-03-23T22:19:03Z</dcterms:created>
  <dcterms:modified xsi:type="dcterms:W3CDTF">2015-01-22T18:01:35Z</dcterms:modified>
</cp:coreProperties>
</file>