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pivotTables/pivotTable1.xml" ContentType="application/vnd.openxmlformats-officedocument.spreadsheetml.pivotTable+xml"/>
  <Override PartName="/xl/drawings/drawing8.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tables/table1.xml" ContentType="application/vnd.openxmlformats-officedocument.spreadsheetml.table+xml"/>
  <Override PartName="/xl/comments7.xml" ContentType="application/vnd.openxmlformats-officedocument.spreadsheetml.comments+xml"/>
  <Override PartName="/xl/drawings/drawing13.xml" ContentType="application/vnd.openxmlformats-officedocument.drawing+xml"/>
  <Override PartName="/xl/tables/table2.xml" ContentType="application/vnd.openxmlformats-officedocument.spreadsheetml.table+xml"/>
  <Override PartName="/xl/comments8.xml" ContentType="application/vnd.openxmlformats-officedocument.spreadsheetml.comments+xml"/>
  <Override PartName="/xl/drawings/drawing14.xml" ContentType="application/vnd.openxmlformats-officedocument.drawing+xml"/>
  <Override PartName="/xl/tables/table3.xml" ContentType="application/vnd.openxmlformats-officedocument.spreadsheetml.table+xml"/>
  <Override PartName="/xl/comments9.xml" ContentType="application/vnd.openxmlformats-officedocument.spreadsheetml.comments+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atos\VIGENCIA 2023\NORMATIVIDAD ACTUALIZADA DIGSA 2023\AMEC\"/>
    </mc:Choice>
  </mc:AlternateContent>
  <bookViews>
    <workbookView xWindow="-120" yWindow="-120" windowWidth="24240" windowHeight="13140" tabRatio="773" firstSheet="7" activeTab="7"/>
  </bookViews>
  <sheets>
    <sheet name="CONTROL DE CAMBIOS" sheetId="20" r:id="rId1"/>
    <sheet name="RUTA CRITICA" sheetId="15" r:id="rId2"/>
    <sheet name="Lista de Chequeo" sheetId="16" r:id="rId3"/>
    <sheet name="CRONOGRAMA" sheetId="2" r:id="rId4"/>
    <sheet name="1.AUTOEVALUACIÓN" sheetId="1" r:id="rId5"/>
    <sheet name="1A.HOJA RADAR" sheetId="13" r:id="rId6"/>
    <sheet name="4.CAL ESPERADA Y OBSERVADA" sheetId="5" r:id="rId7"/>
    <sheet name="1B.GRAF RADAR" sheetId="7" r:id="rId8"/>
    <sheet name="Hoja1" sheetId="19" state="hidden" r:id="rId9"/>
    <sheet name="2Y3.SELECIONAR Y PRIORIZAR" sheetId="3" r:id="rId10"/>
    <sheet name="FACTORES CRV" sheetId="14" r:id="rId11"/>
    <sheet name="5.AUDITORIA" sheetId="8" r:id="rId12"/>
    <sheet name="6.PLAN DE MEJORA" sheetId="9" r:id="rId13"/>
    <sheet name="7Y8.SEGUIMIENTO" sheetId="10" r:id="rId14"/>
    <sheet name="9.APRENDIZAJE ORGA" sheetId="12" r:id="rId15"/>
    <sheet name="10.INDICADORES" sheetId="18" r:id="rId16"/>
  </sheets>
  <externalReferences>
    <externalReference r:id="rId17"/>
  </externalReferences>
  <definedNames>
    <definedName name="_xlnm._FilterDatabase" localSheetId="4" hidden="1">'1.AUTOEVALUACIÓN'!$A$9:$U$111</definedName>
    <definedName name="_xlnm._FilterDatabase" localSheetId="15" hidden="1">'10.INDICADORES'!$B$6:$I$107</definedName>
    <definedName name="_xlnm._FilterDatabase" localSheetId="9" hidden="1">'2Y3.SELECIONAR Y PRIORIZAR'!$A$7:$M$110</definedName>
    <definedName name="_xlnm._FilterDatabase" localSheetId="6" hidden="1">'4.CAL ESPERADA Y OBSERVADA'!$A$7:$M$207</definedName>
    <definedName name="_xlnm._FilterDatabase" localSheetId="11" hidden="1">'5.AUDITORIA'!$A$6:$K$26</definedName>
    <definedName name="_xlnm.Print_Area" localSheetId="0">'CONTROL DE CAMBIOS'!$B$2:$M$12</definedName>
    <definedName name="rango">OFFSET('5.AUDITORIA'!$A$6,0,0,COUNTA('5.AUDITORIA'!$F:$F),COUNTA('5.AUDITORIA'!$6:$6))</definedName>
    <definedName name="REGIONAL">[1]Hoja1!$A$2:$A$8</definedName>
  </definedNames>
  <calcPr calcId="191028"/>
  <pivotCaches>
    <pivotCache cacheId="0" r:id="rId18"/>
    <pivotCache cacheId="1"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3" l="1"/>
  <c r="A9" i="5"/>
  <c r="B9" i="5"/>
  <c r="C9" i="5"/>
  <c r="A9" i="12" s="1"/>
  <c r="A10" i="5"/>
  <c r="B10" i="5"/>
  <c r="C10" i="5"/>
  <c r="A10" i="10" s="1"/>
  <c r="A11" i="5"/>
  <c r="B11" i="5"/>
  <c r="C11" i="5"/>
  <c r="A11" i="10" s="1"/>
  <c r="A12" i="5"/>
  <c r="B12" i="5"/>
  <c r="C12" i="5"/>
  <c r="A12" i="12" s="1"/>
  <c r="A13" i="5"/>
  <c r="B13" i="5"/>
  <c r="C13" i="5"/>
  <c r="A20" i="9" s="1"/>
  <c r="A14" i="5"/>
  <c r="B14" i="5"/>
  <c r="C14" i="5"/>
  <c r="A21" i="9" s="1"/>
  <c r="A15" i="5"/>
  <c r="B15" i="5"/>
  <c r="C15" i="5"/>
  <c r="A16" i="5"/>
  <c r="B16" i="5"/>
  <c r="C16" i="5"/>
  <c r="A17" i="5"/>
  <c r="B17" i="5"/>
  <c r="C17" i="5"/>
  <c r="A18" i="5"/>
  <c r="B18" i="5"/>
  <c r="C18" i="5"/>
  <c r="A19" i="5"/>
  <c r="B19" i="5"/>
  <c r="C19" i="5"/>
  <c r="A19" i="10" s="1"/>
  <c r="A20" i="5"/>
  <c r="B20" i="5"/>
  <c r="C20" i="5"/>
  <c r="A21" i="5"/>
  <c r="B21" i="5"/>
  <c r="C21" i="5"/>
  <c r="A28" i="9" s="1"/>
  <c r="A22" i="5"/>
  <c r="B22" i="5"/>
  <c r="C22" i="5"/>
  <c r="A29" i="9" s="1"/>
  <c r="A23" i="5"/>
  <c r="B23" i="5"/>
  <c r="C23" i="5"/>
  <c r="A24" i="5"/>
  <c r="B24" i="5"/>
  <c r="C24" i="5"/>
  <c r="A25" i="5"/>
  <c r="B25" i="5"/>
  <c r="C25" i="5"/>
  <c r="A26" i="5"/>
  <c r="B26" i="5"/>
  <c r="C26" i="5"/>
  <c r="A27" i="5"/>
  <c r="B27" i="5"/>
  <c r="C27" i="5"/>
  <c r="A28" i="5"/>
  <c r="B28" i="5"/>
  <c r="C28" i="5"/>
  <c r="A29" i="5"/>
  <c r="B29" i="5"/>
  <c r="C29" i="5"/>
  <c r="A30" i="5"/>
  <c r="B30" i="5"/>
  <c r="C30" i="5"/>
  <c r="A31" i="5"/>
  <c r="B31" i="5"/>
  <c r="C31" i="5"/>
  <c r="A32" i="5"/>
  <c r="B32" i="5"/>
  <c r="C32" i="5"/>
  <c r="A33" i="5"/>
  <c r="B33" i="5"/>
  <c r="C33" i="5"/>
  <c r="A34" i="5"/>
  <c r="B34" i="5"/>
  <c r="C34" i="5"/>
  <c r="A35" i="5"/>
  <c r="B35" i="5"/>
  <c r="C35" i="5"/>
  <c r="A36" i="5"/>
  <c r="B36" i="5"/>
  <c r="C36" i="5"/>
  <c r="A37" i="5"/>
  <c r="B37" i="5"/>
  <c r="C37" i="5"/>
  <c r="A38" i="5"/>
  <c r="B38" i="5"/>
  <c r="C38" i="5"/>
  <c r="A45" i="9" s="1"/>
  <c r="A39" i="5"/>
  <c r="B39" i="5"/>
  <c r="C39" i="5"/>
  <c r="A40" i="5"/>
  <c r="B40" i="5"/>
  <c r="C40" i="5"/>
  <c r="A41" i="5"/>
  <c r="B41" i="5"/>
  <c r="C41" i="5"/>
  <c r="A42" i="5"/>
  <c r="B42" i="5"/>
  <c r="C42" i="5"/>
  <c r="A43" i="5"/>
  <c r="B43" i="5"/>
  <c r="C43" i="5"/>
  <c r="A43" i="10" s="1"/>
  <c r="A44" i="5"/>
  <c r="B44" i="5"/>
  <c r="C44" i="5"/>
  <c r="A45" i="5"/>
  <c r="B45" i="5"/>
  <c r="C45" i="5"/>
  <c r="A52" i="9" s="1"/>
  <c r="A46" i="5"/>
  <c r="B46" i="5"/>
  <c r="C46" i="5"/>
  <c r="A53" i="9" s="1"/>
  <c r="A47" i="5"/>
  <c r="B47" i="5"/>
  <c r="C47" i="5"/>
  <c r="A48" i="5"/>
  <c r="B48" i="5"/>
  <c r="C48" i="5"/>
  <c r="A49" i="5"/>
  <c r="B49" i="5"/>
  <c r="C49" i="5"/>
  <c r="A50" i="5"/>
  <c r="B50" i="5"/>
  <c r="C50" i="5"/>
  <c r="A51" i="5"/>
  <c r="B51" i="5"/>
  <c r="C51" i="5"/>
  <c r="A51" i="10" s="1"/>
  <c r="A52" i="5"/>
  <c r="B52" i="5"/>
  <c r="C52" i="5"/>
  <c r="A53" i="5"/>
  <c r="B53" i="5"/>
  <c r="C53" i="5"/>
  <c r="A60" i="9" s="1"/>
  <c r="A54" i="5"/>
  <c r="B54" i="5"/>
  <c r="C54" i="5"/>
  <c r="A55" i="5"/>
  <c r="B55" i="5"/>
  <c r="C55" i="5"/>
  <c r="A56" i="5"/>
  <c r="B56" i="5"/>
  <c r="C56" i="5"/>
  <c r="A57" i="5"/>
  <c r="B57" i="5"/>
  <c r="C57" i="5"/>
  <c r="A58" i="5"/>
  <c r="B58" i="5"/>
  <c r="C58" i="5"/>
  <c r="A59" i="5"/>
  <c r="B59" i="5"/>
  <c r="C59" i="5"/>
  <c r="A60" i="5"/>
  <c r="B60" i="5"/>
  <c r="C60" i="5"/>
  <c r="A61" i="5"/>
  <c r="B61" i="5"/>
  <c r="C61" i="5"/>
  <c r="A62" i="5"/>
  <c r="B62" i="5"/>
  <c r="C62" i="5"/>
  <c r="A63" i="5"/>
  <c r="B63" i="5"/>
  <c r="C63" i="5"/>
  <c r="A64" i="5"/>
  <c r="B64" i="5"/>
  <c r="C64" i="5"/>
  <c r="A65" i="5"/>
  <c r="B65" i="5"/>
  <c r="C65" i="5"/>
  <c r="A66" i="5"/>
  <c r="B66" i="5"/>
  <c r="C66" i="5"/>
  <c r="A67" i="5"/>
  <c r="B67" i="5"/>
  <c r="C67" i="5"/>
  <c r="A68" i="5"/>
  <c r="B68" i="5"/>
  <c r="C68" i="5"/>
  <c r="A68" i="12" s="1"/>
  <c r="A69" i="5"/>
  <c r="B69" i="5"/>
  <c r="C69" i="5"/>
  <c r="A70" i="5"/>
  <c r="B70" i="5"/>
  <c r="C70" i="5"/>
  <c r="A71" i="5"/>
  <c r="B71" i="5"/>
  <c r="C71" i="5"/>
  <c r="A72" i="5"/>
  <c r="B72" i="5"/>
  <c r="C72" i="5"/>
  <c r="A72" i="10" s="1"/>
  <c r="A73" i="5"/>
  <c r="B73" i="5"/>
  <c r="C73" i="5"/>
  <c r="A74" i="5"/>
  <c r="B74" i="5"/>
  <c r="C74" i="5"/>
  <c r="A75" i="5"/>
  <c r="B75" i="5"/>
  <c r="C75" i="5"/>
  <c r="A76" i="5"/>
  <c r="B76" i="5"/>
  <c r="C76" i="5"/>
  <c r="A77" i="5"/>
  <c r="B77" i="5"/>
  <c r="C77" i="5"/>
  <c r="A84" i="9" s="1"/>
  <c r="A78" i="5"/>
  <c r="B78" i="5"/>
  <c r="C78" i="5"/>
  <c r="A85" i="9" s="1"/>
  <c r="A79" i="5"/>
  <c r="B79" i="5"/>
  <c r="C79" i="5"/>
  <c r="A80" i="5"/>
  <c r="B80" i="5"/>
  <c r="C80" i="5"/>
  <c r="A81" i="5"/>
  <c r="B81" i="5"/>
  <c r="C81" i="5"/>
  <c r="A82" i="5"/>
  <c r="B82" i="5"/>
  <c r="C82" i="5"/>
  <c r="A83" i="5"/>
  <c r="B83" i="5"/>
  <c r="C83" i="5"/>
  <c r="A83" i="10" s="1"/>
  <c r="A84" i="5"/>
  <c r="B84" i="5"/>
  <c r="C84" i="5"/>
  <c r="A85" i="5"/>
  <c r="B85" i="5"/>
  <c r="C85" i="5"/>
  <c r="A86" i="5"/>
  <c r="B86" i="5"/>
  <c r="C86" i="5"/>
  <c r="A93" i="9" s="1"/>
  <c r="A87" i="5"/>
  <c r="B87" i="5"/>
  <c r="C87" i="5"/>
  <c r="A88" i="5"/>
  <c r="B88" i="5"/>
  <c r="C88" i="5"/>
  <c r="A89" i="5"/>
  <c r="B89" i="5"/>
  <c r="C89" i="5"/>
  <c r="A90" i="5"/>
  <c r="B90" i="5"/>
  <c r="C90" i="5"/>
  <c r="A91" i="5"/>
  <c r="B91" i="5"/>
  <c r="C91" i="5"/>
  <c r="A91" i="10" s="1"/>
  <c r="A92" i="5"/>
  <c r="B92" i="5"/>
  <c r="C92" i="5"/>
  <c r="A92" i="12" s="1"/>
  <c r="A93" i="5"/>
  <c r="B93" i="5"/>
  <c r="C93" i="5"/>
  <c r="A94" i="5"/>
  <c r="B94" i="5"/>
  <c r="C94" i="5"/>
  <c r="A95" i="5"/>
  <c r="B95" i="5"/>
  <c r="C95" i="5"/>
  <c r="A96" i="5"/>
  <c r="B96" i="5"/>
  <c r="C96" i="5"/>
  <c r="A96" i="10" s="1"/>
  <c r="A97" i="5"/>
  <c r="B97" i="5"/>
  <c r="C97" i="5"/>
  <c r="A98" i="5"/>
  <c r="B98" i="5"/>
  <c r="C98" i="5"/>
  <c r="A99" i="5"/>
  <c r="B99" i="5"/>
  <c r="C99" i="5"/>
  <c r="A100" i="5"/>
  <c r="B100" i="5"/>
  <c r="C100" i="5"/>
  <c r="A101" i="5"/>
  <c r="B101" i="5"/>
  <c r="C101" i="5"/>
  <c r="A102" i="5"/>
  <c r="B102" i="5"/>
  <c r="C102" i="5"/>
  <c r="A103" i="5"/>
  <c r="B103" i="5"/>
  <c r="C103" i="5"/>
  <c r="A104" i="5"/>
  <c r="B104" i="5"/>
  <c r="C104" i="5"/>
  <c r="A105" i="5"/>
  <c r="B105" i="5"/>
  <c r="C105" i="5"/>
  <c r="A106" i="5"/>
  <c r="B106" i="5"/>
  <c r="C106" i="5"/>
  <c r="A107" i="5"/>
  <c r="B107" i="5"/>
  <c r="C107" i="5"/>
  <c r="A108" i="5"/>
  <c r="B108" i="5"/>
  <c r="C108" i="5"/>
  <c r="A109" i="5"/>
  <c r="B109" i="5"/>
  <c r="C109" i="5"/>
  <c r="A110" i="5"/>
  <c r="B110" i="5"/>
  <c r="C110" i="5"/>
  <c r="A111" i="5"/>
  <c r="B111" i="5"/>
  <c r="C111" i="5"/>
  <c r="A112" i="5"/>
  <c r="B112" i="5"/>
  <c r="C112" i="5"/>
  <c r="A113" i="5"/>
  <c r="B113" i="5"/>
  <c r="C113" i="5"/>
  <c r="A114" i="5"/>
  <c r="B114" i="5"/>
  <c r="C114" i="5"/>
  <c r="A115" i="5"/>
  <c r="B115" i="5"/>
  <c r="C115" i="5"/>
  <c r="A116" i="5"/>
  <c r="B116" i="5"/>
  <c r="C116" i="5"/>
  <c r="A117" i="5"/>
  <c r="B117" i="5"/>
  <c r="C117" i="5"/>
  <c r="A118" i="5"/>
  <c r="B118" i="5"/>
  <c r="C118" i="5"/>
  <c r="A119" i="5"/>
  <c r="B119" i="5"/>
  <c r="C119" i="5"/>
  <c r="A120" i="5"/>
  <c r="B120" i="5"/>
  <c r="C120" i="5"/>
  <c r="A121" i="5"/>
  <c r="B121" i="5"/>
  <c r="C121" i="5"/>
  <c r="A122" i="5"/>
  <c r="B122" i="5"/>
  <c r="C122" i="5"/>
  <c r="A123" i="5"/>
  <c r="B123" i="5"/>
  <c r="C123" i="5"/>
  <c r="A124" i="5"/>
  <c r="B124" i="5"/>
  <c r="C124" i="5"/>
  <c r="A125" i="5"/>
  <c r="B125" i="5"/>
  <c r="C125" i="5"/>
  <c r="A126" i="5"/>
  <c r="B126" i="5"/>
  <c r="C126" i="5"/>
  <c r="A127" i="5"/>
  <c r="B127" i="5"/>
  <c r="C127" i="5"/>
  <c r="A128" i="5"/>
  <c r="B128" i="5"/>
  <c r="C128" i="5"/>
  <c r="A129" i="5"/>
  <c r="B129" i="5"/>
  <c r="C129" i="5"/>
  <c r="A130" i="5"/>
  <c r="B130" i="5"/>
  <c r="C130" i="5"/>
  <c r="A131" i="5"/>
  <c r="B131" i="5"/>
  <c r="C131" i="5"/>
  <c r="A132" i="5"/>
  <c r="B132" i="5"/>
  <c r="C132" i="5"/>
  <c r="A133" i="5"/>
  <c r="B133" i="5"/>
  <c r="C133" i="5"/>
  <c r="A134" i="5"/>
  <c r="B134" i="5"/>
  <c r="C134" i="5"/>
  <c r="A135" i="5"/>
  <c r="B135" i="5"/>
  <c r="C135" i="5"/>
  <c r="A136" i="5"/>
  <c r="B136" i="5"/>
  <c r="C136" i="5"/>
  <c r="A137" i="5"/>
  <c r="B137" i="5"/>
  <c r="C137" i="5"/>
  <c r="A138" i="5"/>
  <c r="B138" i="5"/>
  <c r="C138" i="5"/>
  <c r="A139" i="5"/>
  <c r="B139" i="5"/>
  <c r="C139" i="5"/>
  <c r="A140" i="5"/>
  <c r="B140" i="5"/>
  <c r="C140" i="5"/>
  <c r="A141" i="5"/>
  <c r="B141" i="5"/>
  <c r="C141" i="5"/>
  <c r="A142" i="5"/>
  <c r="B142" i="5"/>
  <c r="C142" i="5"/>
  <c r="A143" i="5"/>
  <c r="B143" i="5"/>
  <c r="C143" i="5"/>
  <c r="A144" i="5"/>
  <c r="B144" i="5"/>
  <c r="C144" i="5"/>
  <c r="A145" i="5"/>
  <c r="B145" i="5"/>
  <c r="C145" i="5"/>
  <c r="A146" i="5"/>
  <c r="B146" i="5"/>
  <c r="C146" i="5"/>
  <c r="A147" i="5"/>
  <c r="B147" i="5"/>
  <c r="C147" i="5"/>
  <c r="A148" i="5"/>
  <c r="B148" i="5"/>
  <c r="C148" i="5"/>
  <c r="A149" i="5"/>
  <c r="B149" i="5"/>
  <c r="C149" i="5"/>
  <c r="A150" i="5"/>
  <c r="B150" i="5"/>
  <c r="C150" i="5"/>
  <c r="A151" i="5"/>
  <c r="B151" i="5"/>
  <c r="C151" i="5"/>
  <c r="A152" i="5"/>
  <c r="B152" i="5"/>
  <c r="C152" i="5"/>
  <c r="A153" i="5"/>
  <c r="B153" i="5"/>
  <c r="C153" i="5"/>
  <c r="A154" i="5"/>
  <c r="B154" i="5"/>
  <c r="C154" i="5"/>
  <c r="A155" i="5"/>
  <c r="B155" i="5"/>
  <c r="C155" i="5"/>
  <c r="A156" i="5"/>
  <c r="B156" i="5"/>
  <c r="C156" i="5"/>
  <c r="A157" i="5"/>
  <c r="B157" i="5"/>
  <c r="C157" i="5"/>
  <c r="A158" i="5"/>
  <c r="B158" i="5"/>
  <c r="C158" i="5"/>
  <c r="A159" i="5"/>
  <c r="B159" i="5"/>
  <c r="C159" i="5"/>
  <c r="A160" i="5"/>
  <c r="B160" i="5"/>
  <c r="C160" i="5"/>
  <c r="A161" i="5"/>
  <c r="B161" i="5"/>
  <c r="C161" i="5"/>
  <c r="A162" i="5"/>
  <c r="B162" i="5"/>
  <c r="C162" i="5"/>
  <c r="A163" i="5"/>
  <c r="B163" i="5"/>
  <c r="C163" i="5"/>
  <c r="A164" i="5"/>
  <c r="B164" i="5"/>
  <c r="C164" i="5"/>
  <c r="A165" i="5"/>
  <c r="B165" i="5"/>
  <c r="C165" i="5"/>
  <c r="A166" i="5"/>
  <c r="B166" i="5"/>
  <c r="C166" i="5"/>
  <c r="A167" i="5"/>
  <c r="B167" i="5"/>
  <c r="C167" i="5"/>
  <c r="A168" i="5"/>
  <c r="B168" i="5"/>
  <c r="C168" i="5"/>
  <c r="A169" i="5"/>
  <c r="B169" i="5"/>
  <c r="C169" i="5"/>
  <c r="A170" i="5"/>
  <c r="B170" i="5"/>
  <c r="C170" i="5"/>
  <c r="A171" i="5"/>
  <c r="B171" i="5"/>
  <c r="C171" i="5"/>
  <c r="A172" i="5"/>
  <c r="B172" i="5"/>
  <c r="C172" i="5"/>
  <c r="A173" i="5"/>
  <c r="B173" i="5"/>
  <c r="C173" i="5"/>
  <c r="A174" i="5"/>
  <c r="B174" i="5"/>
  <c r="C174" i="5"/>
  <c r="A175" i="5"/>
  <c r="B175" i="5"/>
  <c r="C175" i="5"/>
  <c r="A176" i="5"/>
  <c r="B176" i="5"/>
  <c r="C176" i="5"/>
  <c r="A177" i="5"/>
  <c r="B177" i="5"/>
  <c r="C177" i="5"/>
  <c r="A178" i="5"/>
  <c r="B178" i="5"/>
  <c r="C178" i="5"/>
  <c r="A179" i="5"/>
  <c r="B179" i="5"/>
  <c r="C179" i="5"/>
  <c r="A180" i="5"/>
  <c r="B180" i="5"/>
  <c r="C180" i="5"/>
  <c r="A181" i="5"/>
  <c r="B181" i="5"/>
  <c r="C181" i="5"/>
  <c r="A182" i="5"/>
  <c r="B182" i="5"/>
  <c r="C182" i="5"/>
  <c r="A183" i="5"/>
  <c r="B183" i="5"/>
  <c r="C183" i="5"/>
  <c r="A184" i="5"/>
  <c r="B184" i="5"/>
  <c r="C184" i="5"/>
  <c r="A185" i="5"/>
  <c r="B185" i="5"/>
  <c r="C185" i="5"/>
  <c r="A186" i="5"/>
  <c r="B186" i="5"/>
  <c r="C186" i="5"/>
  <c r="A187" i="5"/>
  <c r="B187" i="5"/>
  <c r="C187" i="5"/>
  <c r="A188" i="5"/>
  <c r="B188" i="5"/>
  <c r="C188" i="5"/>
  <c r="A189" i="5"/>
  <c r="B189" i="5"/>
  <c r="C189" i="5"/>
  <c r="A190" i="5"/>
  <c r="B190" i="5"/>
  <c r="C190" i="5"/>
  <c r="A191" i="5"/>
  <c r="B191" i="5"/>
  <c r="C191" i="5"/>
  <c r="A192" i="5"/>
  <c r="B192" i="5"/>
  <c r="C192" i="5"/>
  <c r="A193" i="5"/>
  <c r="B193" i="5"/>
  <c r="C193" i="5"/>
  <c r="A194" i="5"/>
  <c r="B194" i="5"/>
  <c r="C194" i="5"/>
  <c r="A195" i="5"/>
  <c r="B195" i="5"/>
  <c r="C195" i="5"/>
  <c r="A196" i="5"/>
  <c r="B196" i="5"/>
  <c r="C196" i="5"/>
  <c r="A197" i="5"/>
  <c r="B197" i="5"/>
  <c r="C197" i="5"/>
  <c r="A198" i="5"/>
  <c r="B198" i="5"/>
  <c r="C198" i="5"/>
  <c r="A199" i="5"/>
  <c r="B199" i="5"/>
  <c r="C199" i="5"/>
  <c r="A200" i="5"/>
  <c r="B200" i="5"/>
  <c r="C200" i="5"/>
  <c r="A201" i="5"/>
  <c r="B201" i="5"/>
  <c r="C201" i="5"/>
  <c r="A202" i="5"/>
  <c r="B202" i="5"/>
  <c r="C202" i="5"/>
  <c r="A203" i="5"/>
  <c r="B203" i="5"/>
  <c r="C203" i="5"/>
  <c r="A204" i="5"/>
  <c r="B204" i="5"/>
  <c r="C204" i="5"/>
  <c r="A205" i="5"/>
  <c r="B205" i="5"/>
  <c r="C205" i="5"/>
  <c r="A206" i="5"/>
  <c r="B206" i="5"/>
  <c r="C206" i="5"/>
  <c r="A207" i="5"/>
  <c r="B207" i="5"/>
  <c r="C207" i="5"/>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7" i="18"/>
  <c r="C8" i="5"/>
  <c r="A8" i="10" s="1"/>
  <c r="A8" i="5"/>
  <c r="B8" i="5"/>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7" i="18"/>
  <c r="L10" i="3"/>
  <c r="L13" i="3"/>
  <c r="L12" i="3"/>
  <c r="A15" i="9" l="1"/>
  <c r="G180" i="5"/>
  <c r="G19" i="5"/>
  <c r="D173" i="5"/>
  <c r="D138" i="5"/>
  <c r="D123" i="5"/>
  <c r="G80" i="5"/>
  <c r="D42" i="5"/>
  <c r="E23" i="5"/>
  <c r="G203" i="5"/>
  <c r="D167" i="5"/>
  <c r="D158" i="5"/>
  <c r="E158" i="5"/>
  <c r="G158" i="5"/>
  <c r="D133" i="5"/>
  <c r="D98" i="5"/>
  <c r="D61" i="5"/>
  <c r="E8" i="5"/>
  <c r="C8" i="10" s="1"/>
  <c r="E205" i="5"/>
  <c r="D203" i="5"/>
  <c r="G202" i="5"/>
  <c r="E191" i="5"/>
  <c r="G191" i="5"/>
  <c r="G189" i="5"/>
  <c r="D187" i="5"/>
  <c r="E185" i="5"/>
  <c r="G185" i="5"/>
  <c r="E178" i="5"/>
  <c r="G176" i="5"/>
  <c r="G172" i="5"/>
  <c r="D159" i="5"/>
  <c r="D154" i="5"/>
  <c r="D150" i="5"/>
  <c r="E150" i="5"/>
  <c r="G150" i="5"/>
  <c r="G147" i="5"/>
  <c r="G146" i="5"/>
  <c r="D139" i="5"/>
  <c r="D137" i="5"/>
  <c r="D125" i="5"/>
  <c r="E114" i="5"/>
  <c r="G112" i="5"/>
  <c r="G108" i="5"/>
  <c r="D95" i="5"/>
  <c r="D90" i="5"/>
  <c r="A85" i="12"/>
  <c r="A85" i="10"/>
  <c r="A92" i="9"/>
  <c r="D78" i="5"/>
  <c r="D74" i="5"/>
  <c r="A66" i="12"/>
  <c r="A73" i="9"/>
  <c r="A66" i="10"/>
  <c r="D64" i="5"/>
  <c r="G64" i="5"/>
  <c r="D62" i="5"/>
  <c r="A59" i="12"/>
  <c r="A66" i="9"/>
  <c r="A59" i="10"/>
  <c r="D55" i="5"/>
  <c r="A52" i="10"/>
  <c r="A59" i="9"/>
  <c r="A52" i="12"/>
  <c r="D47" i="5"/>
  <c r="D43" i="5"/>
  <c r="D34" i="5"/>
  <c r="D27" i="5"/>
  <c r="G16" i="5"/>
  <c r="D11" i="5"/>
  <c r="B11" i="10" s="1"/>
  <c r="E11" i="5"/>
  <c r="C11" i="12" s="1"/>
  <c r="G27" i="5"/>
  <c r="G34" i="5"/>
  <c r="G59" i="5"/>
  <c r="G66" i="5"/>
  <c r="G71" i="5"/>
  <c r="G95" i="5"/>
  <c r="G103" i="5"/>
  <c r="G111" i="5"/>
  <c r="G119" i="5"/>
  <c r="G127" i="5"/>
  <c r="G135" i="5"/>
  <c r="G143" i="5"/>
  <c r="G151" i="5"/>
  <c r="G159" i="5"/>
  <c r="G167" i="5"/>
  <c r="G175" i="5"/>
  <c r="D26" i="5"/>
  <c r="D31" i="5"/>
  <c r="D38" i="5"/>
  <c r="G56" i="5"/>
  <c r="D63" i="5"/>
  <c r="D86" i="5"/>
  <c r="D182" i="5"/>
  <c r="G188" i="5"/>
  <c r="E182" i="5"/>
  <c r="E201" i="5"/>
  <c r="D15" i="5"/>
  <c r="D19" i="5"/>
  <c r="G31" i="5"/>
  <c r="G38" i="5"/>
  <c r="G63" i="5"/>
  <c r="G86" i="5"/>
  <c r="G182" i="5"/>
  <c r="E47" i="5"/>
  <c r="E54" i="5"/>
  <c r="E83" i="5"/>
  <c r="G192" i="5"/>
  <c r="D194" i="5"/>
  <c r="G197" i="5"/>
  <c r="E27" i="5"/>
  <c r="E34" i="5"/>
  <c r="G47" i="5"/>
  <c r="G54" i="5"/>
  <c r="E59" i="5"/>
  <c r="E66" i="5"/>
  <c r="E71" i="5"/>
  <c r="G83" i="5"/>
  <c r="E95" i="5"/>
  <c r="E103" i="5"/>
  <c r="E111" i="5"/>
  <c r="E119" i="5"/>
  <c r="E127" i="5"/>
  <c r="E135" i="5"/>
  <c r="E143" i="5"/>
  <c r="E151" i="5"/>
  <c r="E159" i="5"/>
  <c r="E167" i="5"/>
  <c r="E175" i="5"/>
  <c r="G186" i="5"/>
  <c r="E194" i="5"/>
  <c r="E207" i="5"/>
  <c r="D207" i="5"/>
  <c r="D143" i="5"/>
  <c r="D121" i="5"/>
  <c r="G92" i="5"/>
  <c r="E38" i="5"/>
  <c r="G194" i="5"/>
  <c r="D147" i="5"/>
  <c r="D103" i="5"/>
  <c r="E67" i="5"/>
  <c r="D205" i="5"/>
  <c r="G190" i="5"/>
  <c r="D186" i="5"/>
  <c r="D178" i="5"/>
  <c r="D174" i="5"/>
  <c r="E174" i="5"/>
  <c r="G174" i="5"/>
  <c r="G171" i="5"/>
  <c r="G170" i="5"/>
  <c r="D163" i="5"/>
  <c r="D161" i="5"/>
  <c r="D149" i="5"/>
  <c r="E138" i="5"/>
  <c r="G136" i="5"/>
  <c r="G132" i="5"/>
  <c r="D119" i="5"/>
  <c r="D114" i="5"/>
  <c r="D110" i="5"/>
  <c r="E110" i="5"/>
  <c r="G110" i="5"/>
  <c r="G107" i="5"/>
  <c r="G106" i="5"/>
  <c r="A103" i="12"/>
  <c r="A110" i="9"/>
  <c r="A103" i="10"/>
  <c r="D99" i="5"/>
  <c r="D97" i="5"/>
  <c r="D71" i="5"/>
  <c r="D54" i="5"/>
  <c r="D50" i="5"/>
  <c r="A47" i="12"/>
  <c r="A54" i="9"/>
  <c r="A47" i="10"/>
  <c r="E42" i="5"/>
  <c r="G40" i="5"/>
  <c r="E35" i="5"/>
  <c r="E31" i="5"/>
  <c r="D29" i="5"/>
  <c r="G22" i="5"/>
  <c r="E22" i="5"/>
  <c r="D22" i="5"/>
  <c r="E162" i="5"/>
  <c r="D134" i="5"/>
  <c r="E134" i="5"/>
  <c r="G134" i="5"/>
  <c r="D59" i="5"/>
  <c r="A47" i="9"/>
  <c r="A40" i="12"/>
  <c r="D12" i="5"/>
  <c r="G12" i="5"/>
  <c r="G198" i="5"/>
  <c r="D162" i="5"/>
  <c r="G120" i="5"/>
  <c r="D94" i="5"/>
  <c r="E94" i="5"/>
  <c r="G94" i="5"/>
  <c r="G78" i="5"/>
  <c r="A37" i="12"/>
  <c r="A37" i="10"/>
  <c r="A44" i="9"/>
  <c r="D206" i="5"/>
  <c r="G205" i="5"/>
  <c r="E202" i="5"/>
  <c r="D190" i="5"/>
  <c r="G187" i="5"/>
  <c r="E186" i="5"/>
  <c r="E183" i="5"/>
  <c r="D181" i="5"/>
  <c r="G179" i="5"/>
  <c r="G178" i="5"/>
  <c r="D171" i="5"/>
  <c r="D169" i="5"/>
  <c r="D157" i="5"/>
  <c r="E146" i="5"/>
  <c r="G144" i="5"/>
  <c r="G140" i="5"/>
  <c r="D127" i="5"/>
  <c r="D122" i="5"/>
  <c r="D118" i="5"/>
  <c r="E118" i="5"/>
  <c r="G118" i="5"/>
  <c r="G115" i="5"/>
  <c r="G114" i="5"/>
  <c r="D107" i="5"/>
  <c r="D105" i="5"/>
  <c r="D93" i="5"/>
  <c r="E87" i="5"/>
  <c r="G87" i="5"/>
  <c r="D87" i="5"/>
  <c r="E82" i="5"/>
  <c r="G82" i="5"/>
  <c r="D82" i="5"/>
  <c r="D75" i="5"/>
  <c r="E75" i="5"/>
  <c r="G75" i="5"/>
  <c r="D70" i="5"/>
  <c r="E70" i="5"/>
  <c r="G70" i="5"/>
  <c r="D67" i="5"/>
  <c r="G62" i="5"/>
  <c r="G60" i="5"/>
  <c r="G55" i="5"/>
  <c r="D49" i="5"/>
  <c r="D44" i="5"/>
  <c r="G44" i="5"/>
  <c r="A25" i="10"/>
  <c r="A32" i="9"/>
  <c r="A25" i="12"/>
  <c r="G14" i="5"/>
  <c r="D14" i="5"/>
  <c r="E14" i="5"/>
  <c r="G195" i="5"/>
  <c r="G160" i="5"/>
  <c r="G131" i="5"/>
  <c r="G96" i="5"/>
  <c r="D66" i="5"/>
  <c r="A54" i="10"/>
  <c r="A54" i="12"/>
  <c r="A61" i="9"/>
  <c r="G30" i="5"/>
  <c r="G206" i="5"/>
  <c r="G181" i="5"/>
  <c r="G155" i="5"/>
  <c r="G116" i="5"/>
  <c r="G79" i="5"/>
  <c r="D23" i="5"/>
  <c r="D202" i="5"/>
  <c r="E196" i="5"/>
  <c r="D191" i="5"/>
  <c r="D189" i="5"/>
  <c r="E187" i="5"/>
  <c r="D185" i="5"/>
  <c r="E170" i="5"/>
  <c r="G168" i="5"/>
  <c r="G164" i="5"/>
  <c r="D151" i="5"/>
  <c r="D146" i="5"/>
  <c r="D142" i="5"/>
  <c r="E142" i="5"/>
  <c r="G142" i="5"/>
  <c r="G139" i="5"/>
  <c r="G138" i="5"/>
  <c r="D131" i="5"/>
  <c r="D129" i="5"/>
  <c r="D117" i="5"/>
  <c r="E106" i="5"/>
  <c r="G104" i="5"/>
  <c r="G100" i="5"/>
  <c r="G74" i="5"/>
  <c r="A69" i="12"/>
  <c r="A69" i="10"/>
  <c r="A76" i="9"/>
  <c r="E62" i="5"/>
  <c r="D58" i="5"/>
  <c r="E58" i="5"/>
  <c r="G58" i="5"/>
  <c r="E55" i="5"/>
  <c r="D51" i="5"/>
  <c r="E51" i="5"/>
  <c r="G51" i="5"/>
  <c r="G43" i="5"/>
  <c r="G42" i="5"/>
  <c r="G35" i="5"/>
  <c r="G15" i="5"/>
  <c r="A40" i="10"/>
  <c r="G130" i="5"/>
  <c r="E98" i="5"/>
  <c r="D35" i="5"/>
  <c r="D201" i="5"/>
  <c r="G154" i="5"/>
  <c r="G90" i="5"/>
  <c r="E63" i="5"/>
  <c r="D198" i="5"/>
  <c r="E198" i="5"/>
  <c r="E195" i="5"/>
  <c r="D175" i="5"/>
  <c r="D170" i="5"/>
  <c r="D166" i="5"/>
  <c r="E166" i="5"/>
  <c r="G166" i="5"/>
  <c r="G163" i="5"/>
  <c r="G162" i="5"/>
  <c r="D155" i="5"/>
  <c r="D153" i="5"/>
  <c r="D141" i="5"/>
  <c r="E130" i="5"/>
  <c r="G128" i="5"/>
  <c r="G124" i="5"/>
  <c r="D111" i="5"/>
  <c r="D106" i="5"/>
  <c r="D102" i="5"/>
  <c r="E102" i="5"/>
  <c r="G102" i="5"/>
  <c r="G99" i="5"/>
  <c r="G98" i="5"/>
  <c r="A95" i="12"/>
  <c r="A102" i="9"/>
  <c r="A95" i="10"/>
  <c r="D91" i="5"/>
  <c r="D89" i="5"/>
  <c r="D83" i="5"/>
  <c r="D79" i="5"/>
  <c r="A57" i="10"/>
  <c r="A64" i="9"/>
  <c r="A57" i="12"/>
  <c r="G50" i="5"/>
  <c r="E46" i="5"/>
  <c r="G46" i="5"/>
  <c r="D46" i="5"/>
  <c r="A34" i="12"/>
  <c r="A41" i="9"/>
  <c r="A34" i="10"/>
  <c r="D32" i="5"/>
  <c r="G32" i="5"/>
  <c r="D30" i="5"/>
  <c r="A27" i="12"/>
  <c r="A34" i="9"/>
  <c r="A27" i="10"/>
  <c r="G23" i="5"/>
  <c r="G18" i="5"/>
  <c r="E18" i="5"/>
  <c r="D18" i="5"/>
  <c r="E15" i="5"/>
  <c r="E199" i="5"/>
  <c r="G199" i="5"/>
  <c r="G156" i="5"/>
  <c r="D109" i="5"/>
  <c r="G52" i="5"/>
  <c r="G28" i="5"/>
  <c r="D145" i="5"/>
  <c r="E122" i="5"/>
  <c r="G91" i="5"/>
  <c r="E30" i="5"/>
  <c r="G207" i="5"/>
  <c r="E206" i="5"/>
  <c r="E204" i="5"/>
  <c r="D204" i="5"/>
  <c r="G204" i="5"/>
  <c r="D199" i="5"/>
  <c r="D197" i="5"/>
  <c r="D195" i="5"/>
  <c r="G183" i="5"/>
  <c r="D183" i="5"/>
  <c r="D179" i="5"/>
  <c r="D177" i="5"/>
  <c r="D165" i="5"/>
  <c r="E154" i="5"/>
  <c r="G152" i="5"/>
  <c r="G148" i="5"/>
  <c r="D135" i="5"/>
  <c r="D130" i="5"/>
  <c r="D126" i="5"/>
  <c r="E126" i="5"/>
  <c r="G126" i="5"/>
  <c r="G123" i="5"/>
  <c r="G122" i="5"/>
  <c r="D115" i="5"/>
  <c r="D113" i="5"/>
  <c r="D101" i="5"/>
  <c r="E90" i="5"/>
  <c r="A95" i="9"/>
  <c r="A88" i="12"/>
  <c r="A88" i="10"/>
  <c r="E86" i="5"/>
  <c r="A83" i="12"/>
  <c r="A90" i="9"/>
  <c r="E78" i="5"/>
  <c r="A76" i="10"/>
  <c r="A83" i="9"/>
  <c r="A76" i="12"/>
  <c r="A71" i="12"/>
  <c r="A78" i="9"/>
  <c r="A71" i="10"/>
  <c r="G67" i="5"/>
  <c r="G48" i="5"/>
  <c r="E39" i="5"/>
  <c r="G39" i="5"/>
  <c r="D39" i="5"/>
  <c r="D20" i="5"/>
  <c r="G20" i="5"/>
  <c r="E193" i="5"/>
  <c r="A102" i="10"/>
  <c r="A102" i="12"/>
  <c r="A100" i="10"/>
  <c r="A107" i="9"/>
  <c r="A97" i="10"/>
  <c r="A104" i="9"/>
  <c r="A97" i="12"/>
  <c r="A94" i="10"/>
  <c r="A94" i="12"/>
  <c r="A92" i="10"/>
  <c r="A99" i="9"/>
  <c r="A89" i="10"/>
  <c r="A96" i="9"/>
  <c r="A89" i="12"/>
  <c r="A87" i="9"/>
  <c r="A80" i="12"/>
  <c r="A75" i="12"/>
  <c r="A82" i="9"/>
  <c r="A70" i="10"/>
  <c r="A70" i="12"/>
  <c r="A61" i="12"/>
  <c r="A61" i="10"/>
  <c r="A58" i="12"/>
  <c r="A65" i="9"/>
  <c r="A58" i="10"/>
  <c r="D53" i="5"/>
  <c r="A51" i="12"/>
  <c r="A58" i="9"/>
  <c r="A44" i="10"/>
  <c r="A51" i="9"/>
  <c r="D36" i="5"/>
  <c r="A29" i="12"/>
  <c r="A29" i="10"/>
  <c r="D24" i="5"/>
  <c r="A20" i="12"/>
  <c r="A20" i="10"/>
  <c r="A27" i="9"/>
  <c r="A75" i="10"/>
  <c r="E188" i="5"/>
  <c r="A87" i="12"/>
  <c r="A94" i="9"/>
  <c r="A87" i="10"/>
  <c r="A82" i="12"/>
  <c r="A89" i="9"/>
  <c r="A82" i="10"/>
  <c r="A73" i="10"/>
  <c r="A80" i="9"/>
  <c r="A73" i="12"/>
  <c r="A71" i="9"/>
  <c r="A64" i="12"/>
  <c r="D56" i="5"/>
  <c r="A49" i="10"/>
  <c r="A56" i="9"/>
  <c r="A49" i="12"/>
  <c r="A46" i="10"/>
  <c r="A46" i="12"/>
  <c r="D41" i="5"/>
  <c r="A39" i="12"/>
  <c r="A46" i="9"/>
  <c r="A39" i="10"/>
  <c r="A39" i="9"/>
  <c r="A32" i="12"/>
  <c r="G26" i="5"/>
  <c r="A22" i="10"/>
  <c r="A22" i="12"/>
  <c r="A18" i="12"/>
  <c r="A25" i="9"/>
  <c r="A18" i="10"/>
  <c r="A14" i="10"/>
  <c r="A14" i="12"/>
  <c r="A64" i="10"/>
  <c r="A32" i="10"/>
  <c r="G201" i="5"/>
  <c r="E200" i="5"/>
  <c r="E192" i="5"/>
  <c r="E190" i="5"/>
  <c r="E179" i="5"/>
  <c r="E171" i="5"/>
  <c r="E163" i="5"/>
  <c r="E155" i="5"/>
  <c r="E147" i="5"/>
  <c r="E139" i="5"/>
  <c r="E131" i="5"/>
  <c r="E123" i="5"/>
  <c r="E115" i="5"/>
  <c r="E107" i="5"/>
  <c r="A104" i="12"/>
  <c r="A111" i="9"/>
  <c r="A104" i="10"/>
  <c r="A101" i="12"/>
  <c r="A101" i="10"/>
  <c r="E99" i="5"/>
  <c r="A98" i="12"/>
  <c r="A105" i="9"/>
  <c r="A98" i="10"/>
  <c r="A103" i="9"/>
  <c r="A96" i="12"/>
  <c r="A93" i="12"/>
  <c r="A93" i="10"/>
  <c r="E91" i="5"/>
  <c r="A90" i="12"/>
  <c r="A97" i="9"/>
  <c r="A90" i="10"/>
  <c r="A81" i="10"/>
  <c r="A88" i="9"/>
  <c r="A81" i="12"/>
  <c r="E79" i="5"/>
  <c r="A78" i="10"/>
  <c r="A78" i="12"/>
  <c r="G76" i="5"/>
  <c r="E74" i="5"/>
  <c r="A79" i="9"/>
  <c r="A72" i="12"/>
  <c r="A67" i="12"/>
  <c r="A74" i="9"/>
  <c r="A60" i="10"/>
  <c r="A67" i="9"/>
  <c r="D52" i="5"/>
  <c r="E50" i="5"/>
  <c r="A45" i="12"/>
  <c r="A45" i="10"/>
  <c r="E43" i="5"/>
  <c r="A42" i="12"/>
  <c r="A49" i="9"/>
  <c r="A42" i="10"/>
  <c r="D37" i="5"/>
  <c r="A35" i="12"/>
  <c r="A42" i="9"/>
  <c r="A28" i="12"/>
  <c r="A28" i="10"/>
  <c r="A35" i="9"/>
  <c r="D25" i="5"/>
  <c r="A23" i="12"/>
  <c r="A30" i="9"/>
  <c r="A23" i="10"/>
  <c r="A21" i="12"/>
  <c r="A21" i="10"/>
  <c r="A17" i="10"/>
  <c r="A24" i="9"/>
  <c r="A17" i="12"/>
  <c r="A13" i="12"/>
  <c r="A13" i="10"/>
  <c r="A109" i="9"/>
  <c r="A77" i="9"/>
  <c r="A44" i="12"/>
  <c r="E203" i="5"/>
  <c r="E197" i="5"/>
  <c r="D193" i="5"/>
  <c r="E189" i="5"/>
  <c r="E184" i="5"/>
  <c r="G88" i="5"/>
  <c r="A84" i="10"/>
  <c r="A91" i="9"/>
  <c r="A65" i="10"/>
  <c r="A72" i="9"/>
  <c r="A65" i="12"/>
  <c r="A62" i="10"/>
  <c r="A62" i="12"/>
  <c r="D57" i="5"/>
  <c r="A55" i="12"/>
  <c r="A62" i="9"/>
  <c r="A55" i="10"/>
  <c r="A55" i="9"/>
  <c r="A48" i="12"/>
  <c r="D40" i="5"/>
  <c r="G36" i="5"/>
  <c r="A33" i="10"/>
  <c r="A40" i="9"/>
  <c r="A33" i="12"/>
  <c r="A30" i="10"/>
  <c r="A30" i="12"/>
  <c r="E26" i="5"/>
  <c r="G24" i="5"/>
  <c r="A19" i="12"/>
  <c r="A26" i="9"/>
  <c r="A15" i="12"/>
  <c r="A22" i="9"/>
  <c r="A15" i="10"/>
  <c r="A108" i="9"/>
  <c r="A80" i="10"/>
  <c r="A48" i="10"/>
  <c r="A84" i="12"/>
  <c r="E181" i="5"/>
  <c r="A99" i="12"/>
  <c r="A106" i="9"/>
  <c r="A91" i="12"/>
  <c r="A98" i="9"/>
  <c r="A79" i="12"/>
  <c r="A86" i="9"/>
  <c r="A79" i="10"/>
  <c r="A74" i="12"/>
  <c r="A81" i="9"/>
  <c r="A74" i="10"/>
  <c r="G72" i="5"/>
  <c r="A68" i="10"/>
  <c r="A75" i="9"/>
  <c r="D60" i="5"/>
  <c r="A53" i="12"/>
  <c r="A53" i="10"/>
  <c r="A50" i="12"/>
  <c r="A57" i="9"/>
  <c r="A50" i="10"/>
  <c r="D45" i="5"/>
  <c r="A43" i="12"/>
  <c r="A50" i="9"/>
  <c r="A36" i="10"/>
  <c r="A43" i="9"/>
  <c r="D28" i="5"/>
  <c r="A31" i="9"/>
  <c r="A24" i="12"/>
  <c r="D21" i="5"/>
  <c r="D17" i="5"/>
  <c r="D13" i="5"/>
  <c r="A101" i="9"/>
  <c r="A69" i="9"/>
  <c r="A37" i="9"/>
  <c r="A99" i="10"/>
  <c r="A67" i="10"/>
  <c r="A35" i="10"/>
  <c r="A60" i="12"/>
  <c r="A86" i="10"/>
  <c r="A86" i="12"/>
  <c r="G84" i="5"/>
  <c r="A77" i="12"/>
  <c r="A77" i="10"/>
  <c r="A63" i="12"/>
  <c r="A70" i="9"/>
  <c r="A63" i="10"/>
  <c r="A63" i="9"/>
  <c r="A56" i="12"/>
  <c r="D48" i="5"/>
  <c r="A41" i="10"/>
  <c r="A48" i="9"/>
  <c r="A41" i="12"/>
  <c r="A38" i="10"/>
  <c r="A38" i="12"/>
  <c r="D33" i="5"/>
  <c r="A31" i="12"/>
  <c r="A38" i="9"/>
  <c r="A31" i="10"/>
  <c r="A26" i="12"/>
  <c r="A33" i="9"/>
  <c r="A26" i="10"/>
  <c r="E19" i="5"/>
  <c r="A23" i="9"/>
  <c r="A16" i="12"/>
  <c r="A16" i="10"/>
  <c r="A100" i="9"/>
  <c r="A68" i="9"/>
  <c r="A36" i="9"/>
  <c r="A56" i="10"/>
  <c r="A24" i="10"/>
  <c r="A100" i="12"/>
  <c r="A36" i="12"/>
  <c r="G10" i="5"/>
  <c r="A19" i="9"/>
  <c r="D9" i="5"/>
  <c r="B9" i="10" s="1"/>
  <c r="A12" i="10"/>
  <c r="G11" i="5"/>
  <c r="D16" i="5"/>
  <c r="E10" i="5"/>
  <c r="C10" i="10" s="1"/>
  <c r="A9" i="10"/>
  <c r="A18" i="9"/>
  <c r="D10" i="5"/>
  <c r="A17" i="9"/>
  <c r="A8" i="12"/>
  <c r="A11" i="12"/>
  <c r="A16" i="9"/>
  <c r="D8" i="5"/>
  <c r="A10" i="12"/>
  <c r="G8" i="5"/>
  <c r="G9" i="5"/>
  <c r="D77" i="5"/>
  <c r="E77" i="5"/>
  <c r="G77" i="5"/>
  <c r="D188" i="5"/>
  <c r="D80" i="5"/>
  <c r="E80" i="5"/>
  <c r="D65" i="5"/>
  <c r="E65" i="5"/>
  <c r="G65" i="5"/>
  <c r="D85" i="5"/>
  <c r="E85" i="5"/>
  <c r="G85" i="5"/>
  <c r="D68" i="5"/>
  <c r="E68" i="5"/>
  <c r="D192" i="5"/>
  <c r="D176" i="5"/>
  <c r="E176" i="5"/>
  <c r="E173" i="5"/>
  <c r="G173" i="5"/>
  <c r="D168" i="5"/>
  <c r="E168" i="5"/>
  <c r="E165" i="5"/>
  <c r="G165" i="5"/>
  <c r="D160" i="5"/>
  <c r="E160" i="5"/>
  <c r="E157" i="5"/>
  <c r="G157" i="5"/>
  <c r="D152" i="5"/>
  <c r="E152" i="5"/>
  <c r="E149" i="5"/>
  <c r="G149" i="5"/>
  <c r="D144" i="5"/>
  <c r="E144" i="5"/>
  <c r="E141" i="5"/>
  <c r="G141" i="5"/>
  <c r="D136" i="5"/>
  <c r="E136" i="5"/>
  <c r="E133" i="5"/>
  <c r="G133" i="5"/>
  <c r="D128" i="5"/>
  <c r="E128" i="5"/>
  <c r="E125" i="5"/>
  <c r="G125" i="5"/>
  <c r="D120" i="5"/>
  <c r="E120" i="5"/>
  <c r="E117" i="5"/>
  <c r="G117" i="5"/>
  <c r="D112" i="5"/>
  <c r="E112" i="5"/>
  <c r="E109" i="5"/>
  <c r="G109" i="5"/>
  <c r="D104" i="5"/>
  <c r="E104" i="5"/>
  <c r="E101" i="5"/>
  <c r="G101" i="5"/>
  <c r="D96" i="5"/>
  <c r="E96" i="5"/>
  <c r="E93" i="5"/>
  <c r="G93" i="5"/>
  <c r="D88" i="5"/>
  <c r="E88" i="5"/>
  <c r="D73" i="5"/>
  <c r="E73" i="5"/>
  <c r="G73" i="5"/>
  <c r="D76" i="5"/>
  <c r="E76" i="5"/>
  <c r="D196" i="5"/>
  <c r="G193" i="5"/>
  <c r="D81" i="5"/>
  <c r="E81" i="5"/>
  <c r="G81" i="5"/>
  <c r="G200" i="5"/>
  <c r="G184" i="5"/>
  <c r="D84" i="5"/>
  <c r="E84" i="5"/>
  <c r="D69" i="5"/>
  <c r="E69" i="5"/>
  <c r="G69" i="5"/>
  <c r="G196" i="5"/>
  <c r="D200" i="5"/>
  <c r="D184" i="5"/>
  <c r="D180" i="5"/>
  <c r="E180" i="5"/>
  <c r="E177" i="5"/>
  <c r="G177" i="5"/>
  <c r="D172" i="5"/>
  <c r="E172" i="5"/>
  <c r="E169" i="5"/>
  <c r="G169" i="5"/>
  <c r="D164" i="5"/>
  <c r="E164" i="5"/>
  <c r="E161" i="5"/>
  <c r="G161" i="5"/>
  <c r="D156" i="5"/>
  <c r="E156" i="5"/>
  <c r="E153" i="5"/>
  <c r="G153" i="5"/>
  <c r="D148" i="5"/>
  <c r="E148" i="5"/>
  <c r="E145" i="5"/>
  <c r="G145" i="5"/>
  <c r="D140" i="5"/>
  <c r="E140" i="5"/>
  <c r="E137" i="5"/>
  <c r="G137" i="5"/>
  <c r="D132" i="5"/>
  <c r="E132" i="5"/>
  <c r="E129" i="5"/>
  <c r="G129" i="5"/>
  <c r="D124" i="5"/>
  <c r="E124" i="5"/>
  <c r="E121" i="5"/>
  <c r="G121" i="5"/>
  <c r="D116" i="5"/>
  <c r="E116" i="5"/>
  <c r="E113" i="5"/>
  <c r="G113" i="5"/>
  <c r="D108" i="5"/>
  <c r="E108" i="5"/>
  <c r="E105" i="5"/>
  <c r="G105" i="5"/>
  <c r="D100" i="5"/>
  <c r="E100" i="5"/>
  <c r="E97" i="5"/>
  <c r="G97" i="5"/>
  <c r="D92" i="5"/>
  <c r="E92" i="5"/>
  <c r="E89" i="5"/>
  <c r="G89" i="5"/>
  <c r="D72" i="5"/>
  <c r="E72" i="5"/>
  <c r="G68" i="5"/>
  <c r="E64" i="5"/>
  <c r="E60" i="5"/>
  <c r="E56" i="5"/>
  <c r="E52" i="5"/>
  <c r="E48" i="5"/>
  <c r="E44" i="5"/>
  <c r="E40" i="5"/>
  <c r="E36" i="5"/>
  <c r="E32" i="5"/>
  <c r="E28" i="5"/>
  <c r="E24" i="5"/>
  <c r="E20" i="5"/>
  <c r="E16" i="5"/>
  <c r="E12" i="5"/>
  <c r="G61" i="5"/>
  <c r="G57" i="5"/>
  <c r="G53" i="5"/>
  <c r="G49" i="5"/>
  <c r="G45" i="5"/>
  <c r="G41" i="5"/>
  <c r="G37" i="5"/>
  <c r="G33" i="5"/>
  <c r="G29" i="5"/>
  <c r="G25" i="5"/>
  <c r="G21" i="5"/>
  <c r="G17" i="5"/>
  <c r="G13" i="5"/>
  <c r="E61" i="5"/>
  <c r="E57" i="5"/>
  <c r="E53" i="5"/>
  <c r="E49" i="5"/>
  <c r="E45" i="5"/>
  <c r="E41" i="5"/>
  <c r="E37" i="5"/>
  <c r="E33" i="5"/>
  <c r="E29" i="5"/>
  <c r="E25" i="5"/>
  <c r="E21" i="5"/>
  <c r="E17" i="5"/>
  <c r="E13" i="5"/>
  <c r="E9" i="5"/>
  <c r="D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D12" i="3"/>
  <c r="A110" i="3"/>
  <c r="B110" i="3"/>
  <c r="C110" i="3"/>
  <c r="E110" i="3" s="1"/>
  <c r="D110" i="3"/>
  <c r="G110" i="3"/>
  <c r="L110" i="3"/>
  <c r="A111" i="3"/>
  <c r="B111" i="3"/>
  <c r="C111" i="3"/>
  <c r="E111" i="3" s="1"/>
  <c r="D111" i="3"/>
  <c r="G111" i="3"/>
  <c r="L111" i="3"/>
  <c r="A112" i="3"/>
  <c r="B112" i="3"/>
  <c r="C112" i="3"/>
  <c r="E112" i="3" s="1"/>
  <c r="D112" i="3"/>
  <c r="G112" i="3"/>
  <c r="L112" i="3"/>
  <c r="A113" i="3"/>
  <c r="B113" i="3"/>
  <c r="C113" i="3"/>
  <c r="E113" i="3" s="1"/>
  <c r="D113" i="3"/>
  <c r="G113" i="3"/>
  <c r="L113" i="3"/>
  <c r="A114" i="3"/>
  <c r="B114" i="3"/>
  <c r="C114" i="3"/>
  <c r="E114" i="3" s="1"/>
  <c r="D114" i="3"/>
  <c r="G114" i="3"/>
  <c r="L114" i="3"/>
  <c r="A115" i="3"/>
  <c r="B115" i="3"/>
  <c r="C115" i="3"/>
  <c r="E115" i="3" s="1"/>
  <c r="D115" i="3"/>
  <c r="G115" i="3"/>
  <c r="L115" i="3"/>
  <c r="A116" i="3"/>
  <c r="B116" i="3"/>
  <c r="C116" i="3"/>
  <c r="E116" i="3" s="1"/>
  <c r="D116" i="3"/>
  <c r="G116" i="3"/>
  <c r="L116" i="3"/>
  <c r="A117" i="3"/>
  <c r="B117" i="3"/>
  <c r="C117" i="3"/>
  <c r="E117" i="3" s="1"/>
  <c r="D117" i="3"/>
  <c r="G117" i="3"/>
  <c r="L117" i="3"/>
  <c r="A118" i="3"/>
  <c r="B118" i="3"/>
  <c r="C118" i="3"/>
  <c r="E118" i="3" s="1"/>
  <c r="D118" i="3"/>
  <c r="G118" i="3"/>
  <c r="L118" i="3"/>
  <c r="A119" i="3"/>
  <c r="B119" i="3"/>
  <c r="C119" i="3"/>
  <c r="E119" i="3" s="1"/>
  <c r="D119" i="3"/>
  <c r="G119" i="3"/>
  <c r="L119" i="3"/>
  <c r="A120" i="3"/>
  <c r="B120" i="3"/>
  <c r="C120" i="3"/>
  <c r="E120" i="3" s="1"/>
  <c r="D120" i="3"/>
  <c r="G120" i="3"/>
  <c r="L120" i="3"/>
  <c r="A121" i="3"/>
  <c r="B121" i="3"/>
  <c r="C121" i="3"/>
  <c r="E121" i="3" s="1"/>
  <c r="D121" i="3"/>
  <c r="G121" i="3"/>
  <c r="L121" i="3"/>
  <c r="A122" i="3"/>
  <c r="B122" i="3"/>
  <c r="C122" i="3"/>
  <c r="E122" i="3" s="1"/>
  <c r="D122" i="3"/>
  <c r="G122" i="3"/>
  <c r="L122" i="3"/>
  <c r="A123" i="3"/>
  <c r="B123" i="3"/>
  <c r="C123" i="3"/>
  <c r="E123" i="3" s="1"/>
  <c r="D123" i="3"/>
  <c r="G123" i="3"/>
  <c r="L123" i="3"/>
  <c r="A124" i="3"/>
  <c r="B124" i="3"/>
  <c r="C124" i="3"/>
  <c r="E124" i="3" s="1"/>
  <c r="D124" i="3"/>
  <c r="G124" i="3"/>
  <c r="L124" i="3"/>
  <c r="A125" i="3"/>
  <c r="B125" i="3"/>
  <c r="C125" i="3"/>
  <c r="E125" i="3" s="1"/>
  <c r="D125" i="3"/>
  <c r="G125" i="3"/>
  <c r="L125" i="3"/>
  <c r="A126" i="3"/>
  <c r="B126" i="3"/>
  <c r="C126" i="3"/>
  <c r="E126" i="3" s="1"/>
  <c r="D126" i="3"/>
  <c r="G126" i="3"/>
  <c r="L126" i="3"/>
  <c r="A127" i="3"/>
  <c r="B127" i="3"/>
  <c r="C127" i="3"/>
  <c r="E127" i="3" s="1"/>
  <c r="D127" i="3"/>
  <c r="G127" i="3"/>
  <c r="L127" i="3"/>
  <c r="A128" i="3"/>
  <c r="B128" i="3"/>
  <c r="C128" i="3"/>
  <c r="E128" i="3" s="1"/>
  <c r="D128" i="3"/>
  <c r="G128" i="3"/>
  <c r="L128" i="3"/>
  <c r="A129" i="3"/>
  <c r="B129" i="3"/>
  <c r="C129" i="3"/>
  <c r="E129" i="3" s="1"/>
  <c r="D129" i="3"/>
  <c r="G129" i="3"/>
  <c r="L129" i="3"/>
  <c r="A130" i="3"/>
  <c r="B130" i="3"/>
  <c r="C130" i="3"/>
  <c r="E130" i="3" s="1"/>
  <c r="D130" i="3"/>
  <c r="G130" i="3"/>
  <c r="L130" i="3"/>
  <c r="A131" i="3"/>
  <c r="B131" i="3"/>
  <c r="C131" i="3"/>
  <c r="E131" i="3" s="1"/>
  <c r="D131" i="3"/>
  <c r="G131" i="3"/>
  <c r="L131" i="3"/>
  <c r="A132" i="3"/>
  <c r="B132" i="3"/>
  <c r="C132" i="3"/>
  <c r="E132" i="3" s="1"/>
  <c r="D132" i="3"/>
  <c r="G132" i="3"/>
  <c r="L132" i="3"/>
  <c r="A133" i="3"/>
  <c r="B133" i="3"/>
  <c r="C133" i="3"/>
  <c r="E133" i="3" s="1"/>
  <c r="D133" i="3"/>
  <c r="G133" i="3"/>
  <c r="L133" i="3"/>
  <c r="A134" i="3"/>
  <c r="B134" i="3"/>
  <c r="C134" i="3"/>
  <c r="E134" i="3" s="1"/>
  <c r="D134" i="3"/>
  <c r="G134" i="3"/>
  <c r="L134" i="3"/>
  <c r="A135" i="3"/>
  <c r="B135" i="3"/>
  <c r="C135" i="3"/>
  <c r="E135" i="3" s="1"/>
  <c r="D135" i="3"/>
  <c r="G135" i="3"/>
  <c r="L135" i="3"/>
  <c r="A136" i="3"/>
  <c r="B136" i="3"/>
  <c r="C136" i="3"/>
  <c r="E136" i="3" s="1"/>
  <c r="D136" i="3"/>
  <c r="G136" i="3"/>
  <c r="L136" i="3"/>
  <c r="A137" i="3"/>
  <c r="B137" i="3"/>
  <c r="C137" i="3"/>
  <c r="E137" i="3" s="1"/>
  <c r="D137" i="3"/>
  <c r="G137" i="3"/>
  <c r="L137" i="3"/>
  <c r="A138" i="3"/>
  <c r="B138" i="3"/>
  <c r="C138" i="3"/>
  <c r="E138" i="3" s="1"/>
  <c r="D138" i="3"/>
  <c r="G138" i="3"/>
  <c r="L138" i="3"/>
  <c r="A139" i="3"/>
  <c r="B139" i="3"/>
  <c r="C139" i="3"/>
  <c r="E139" i="3" s="1"/>
  <c r="D139" i="3"/>
  <c r="G139" i="3"/>
  <c r="L139" i="3"/>
  <c r="C8" i="12" l="1"/>
  <c r="B11" i="12"/>
  <c r="B9" i="12"/>
  <c r="C11" i="10"/>
  <c r="C32" i="10"/>
  <c r="C32" i="12"/>
  <c r="B25" i="12"/>
  <c r="B25" i="10"/>
  <c r="C54" i="10"/>
  <c r="C54" i="12"/>
  <c r="B78" i="10"/>
  <c r="B78" i="12"/>
  <c r="C33" i="12"/>
  <c r="C33" i="10"/>
  <c r="C24" i="10"/>
  <c r="C24" i="12"/>
  <c r="C56" i="10"/>
  <c r="C56" i="12"/>
  <c r="C92" i="12"/>
  <c r="C92" i="10"/>
  <c r="C73" i="12"/>
  <c r="C73" i="10"/>
  <c r="B65" i="10"/>
  <c r="B65" i="12"/>
  <c r="B37" i="12"/>
  <c r="B37" i="10"/>
  <c r="B52" i="12"/>
  <c r="B52" i="10"/>
  <c r="B20" i="12"/>
  <c r="B20" i="10"/>
  <c r="C15" i="12"/>
  <c r="C15" i="10"/>
  <c r="B30" i="10"/>
  <c r="B30" i="12"/>
  <c r="C46" i="10"/>
  <c r="C46" i="12"/>
  <c r="B91" i="10"/>
  <c r="B91" i="12"/>
  <c r="B102" i="10"/>
  <c r="B102" i="12"/>
  <c r="C98" i="12"/>
  <c r="C98" i="10"/>
  <c r="C51" i="10"/>
  <c r="C51" i="12"/>
  <c r="C14" i="12"/>
  <c r="C14" i="10"/>
  <c r="B49" i="10"/>
  <c r="B49" i="12"/>
  <c r="C87" i="12"/>
  <c r="C87" i="10"/>
  <c r="C94" i="10"/>
  <c r="C94" i="12"/>
  <c r="C66" i="12"/>
  <c r="C66" i="10"/>
  <c r="B63" i="12"/>
  <c r="B63" i="10"/>
  <c r="B27" i="10"/>
  <c r="B27" i="12"/>
  <c r="C41" i="12"/>
  <c r="C41" i="10"/>
  <c r="B81" i="10"/>
  <c r="B81" i="12"/>
  <c r="B17" i="12"/>
  <c r="B17" i="10"/>
  <c r="C13" i="12"/>
  <c r="C13" i="10"/>
  <c r="B69" i="12"/>
  <c r="B69" i="10"/>
  <c r="C79" i="12"/>
  <c r="C79" i="10"/>
  <c r="C37" i="12"/>
  <c r="C37" i="10"/>
  <c r="C28" i="12"/>
  <c r="C28" i="10"/>
  <c r="C60" i="12"/>
  <c r="C60" i="10"/>
  <c r="B92" i="12"/>
  <c r="B92" i="10"/>
  <c r="C81" i="12"/>
  <c r="C81" i="10"/>
  <c r="B73" i="10"/>
  <c r="B73" i="12"/>
  <c r="C101" i="12"/>
  <c r="C101" i="10"/>
  <c r="C68" i="12"/>
  <c r="C68" i="10"/>
  <c r="C80" i="10"/>
  <c r="C80" i="12"/>
  <c r="B33" i="12"/>
  <c r="B33" i="10"/>
  <c r="B13" i="12"/>
  <c r="B13" i="10"/>
  <c r="B60" i="12"/>
  <c r="B60" i="10"/>
  <c r="B40" i="12"/>
  <c r="B40" i="10"/>
  <c r="B39" i="12"/>
  <c r="B39" i="10"/>
  <c r="B18" i="12"/>
  <c r="B18" i="10"/>
  <c r="B51" i="10"/>
  <c r="B51" i="12"/>
  <c r="B23" i="12"/>
  <c r="B23" i="10"/>
  <c r="B14" i="10"/>
  <c r="B14" i="12"/>
  <c r="C75" i="10"/>
  <c r="C75" i="12"/>
  <c r="B93" i="12"/>
  <c r="B93" i="10"/>
  <c r="B94" i="10"/>
  <c r="B94" i="12"/>
  <c r="B59" i="10"/>
  <c r="B59" i="12"/>
  <c r="B29" i="12"/>
  <c r="B29" i="10"/>
  <c r="B50" i="12"/>
  <c r="B50" i="10"/>
  <c r="C59" i="10"/>
  <c r="C59" i="12"/>
  <c r="C83" i="10"/>
  <c r="C83" i="12"/>
  <c r="B19" i="10"/>
  <c r="B19" i="12"/>
  <c r="B34" i="12"/>
  <c r="B34" i="10"/>
  <c r="B74" i="12"/>
  <c r="B74" i="10"/>
  <c r="B80" i="12"/>
  <c r="B80" i="10"/>
  <c r="C91" i="10"/>
  <c r="C91" i="12"/>
  <c r="B43" i="10"/>
  <c r="B43" i="12"/>
  <c r="C45" i="12"/>
  <c r="C45" i="10"/>
  <c r="B45" i="12"/>
  <c r="B45" i="10"/>
  <c r="B66" i="12"/>
  <c r="B66" i="10"/>
  <c r="B82" i="12"/>
  <c r="B82" i="10"/>
  <c r="B31" i="12"/>
  <c r="B31" i="10"/>
  <c r="B62" i="10"/>
  <c r="B62" i="12"/>
  <c r="B42" i="12"/>
  <c r="B42" i="10"/>
  <c r="C17" i="12"/>
  <c r="C17" i="10"/>
  <c r="C49" i="12"/>
  <c r="C49" i="10"/>
  <c r="C40" i="10"/>
  <c r="C40" i="12"/>
  <c r="C72" i="10"/>
  <c r="C72" i="12"/>
  <c r="C100" i="12"/>
  <c r="C100" i="10"/>
  <c r="C84" i="12"/>
  <c r="C84" i="10"/>
  <c r="C85" i="12"/>
  <c r="C85" i="10"/>
  <c r="C10" i="12"/>
  <c r="C43" i="10"/>
  <c r="C43" i="12"/>
  <c r="B24" i="12"/>
  <c r="B24" i="10"/>
  <c r="B53" i="12"/>
  <c r="B53" i="10"/>
  <c r="C78" i="10"/>
  <c r="C78" i="12"/>
  <c r="B101" i="12"/>
  <c r="B101" i="10"/>
  <c r="C58" i="12"/>
  <c r="C58" i="10"/>
  <c r="B67" i="10"/>
  <c r="B67" i="12"/>
  <c r="B97" i="10"/>
  <c r="B97" i="12"/>
  <c r="C34" i="12"/>
  <c r="C34" i="10"/>
  <c r="B26" i="12"/>
  <c r="B26" i="10"/>
  <c r="C69" i="12"/>
  <c r="C69" i="10"/>
  <c r="C19" i="10"/>
  <c r="C19" i="12"/>
  <c r="C18" i="12"/>
  <c r="C18" i="10"/>
  <c r="B75" i="10"/>
  <c r="B75" i="12"/>
  <c r="C31" i="12"/>
  <c r="C31" i="10"/>
  <c r="C23" i="12"/>
  <c r="C23" i="10"/>
  <c r="C97" i="12"/>
  <c r="C97" i="10"/>
  <c r="C39" i="12"/>
  <c r="C39" i="10"/>
  <c r="C63" i="12"/>
  <c r="C63" i="10"/>
  <c r="B47" i="12"/>
  <c r="B47" i="10"/>
  <c r="C21" i="12"/>
  <c r="C21" i="10"/>
  <c r="C53" i="12"/>
  <c r="C53" i="10"/>
  <c r="C12" i="12"/>
  <c r="C12" i="10"/>
  <c r="C44" i="12"/>
  <c r="C44" i="10"/>
  <c r="B72" i="12"/>
  <c r="B72" i="10"/>
  <c r="B100" i="12"/>
  <c r="B100" i="10"/>
  <c r="B84" i="12"/>
  <c r="B84" i="10"/>
  <c r="C76" i="12"/>
  <c r="C76" i="10"/>
  <c r="C93" i="12"/>
  <c r="C93" i="10"/>
  <c r="B85" i="12"/>
  <c r="B85" i="10"/>
  <c r="C77" i="12"/>
  <c r="C77" i="10"/>
  <c r="B41" i="10"/>
  <c r="B41" i="12"/>
  <c r="B79" i="12"/>
  <c r="B79" i="10"/>
  <c r="B58" i="12"/>
  <c r="B58" i="10"/>
  <c r="C82" i="12"/>
  <c r="C82" i="10"/>
  <c r="C42" i="12"/>
  <c r="C42" i="10"/>
  <c r="B99" i="10"/>
  <c r="B99" i="12"/>
  <c r="C95" i="12"/>
  <c r="C95" i="10"/>
  <c r="C27" i="10"/>
  <c r="C27" i="12"/>
  <c r="B64" i="12"/>
  <c r="B64" i="10"/>
  <c r="C88" i="10"/>
  <c r="C88" i="12"/>
  <c r="B68" i="12"/>
  <c r="B68" i="10"/>
  <c r="C26" i="12"/>
  <c r="C26" i="10"/>
  <c r="C99" i="10"/>
  <c r="C99" i="12"/>
  <c r="B32" i="12"/>
  <c r="B32" i="10"/>
  <c r="C55" i="12"/>
  <c r="C55" i="10"/>
  <c r="B15" i="12"/>
  <c r="B15" i="10"/>
  <c r="C36" i="12"/>
  <c r="C36" i="10"/>
  <c r="B71" i="12"/>
  <c r="B71" i="10"/>
  <c r="C38" i="10"/>
  <c r="C38" i="12"/>
  <c r="C47" i="12"/>
  <c r="C47" i="10"/>
  <c r="B98" i="12"/>
  <c r="B98" i="10"/>
  <c r="C25" i="12"/>
  <c r="C25" i="10"/>
  <c r="C57" i="12"/>
  <c r="C57" i="10"/>
  <c r="C16" i="10"/>
  <c r="C16" i="12"/>
  <c r="C48" i="10"/>
  <c r="C48" i="12"/>
  <c r="B76" i="12"/>
  <c r="B76" i="10"/>
  <c r="C96" i="10"/>
  <c r="C96" i="12"/>
  <c r="B77" i="12"/>
  <c r="B77" i="10"/>
  <c r="B28" i="12"/>
  <c r="B28" i="10"/>
  <c r="C30" i="12"/>
  <c r="C30" i="10"/>
  <c r="B46" i="10"/>
  <c r="B46" i="12"/>
  <c r="B83" i="10"/>
  <c r="B83" i="12"/>
  <c r="C62" i="10"/>
  <c r="C62" i="12"/>
  <c r="C70" i="10"/>
  <c r="C70" i="12"/>
  <c r="B87" i="12"/>
  <c r="B87" i="10"/>
  <c r="B12" i="12"/>
  <c r="B12" i="10"/>
  <c r="B22" i="10"/>
  <c r="B22" i="12"/>
  <c r="B90" i="12"/>
  <c r="B90" i="10"/>
  <c r="C64" i="10"/>
  <c r="C64" i="12"/>
  <c r="B16" i="12"/>
  <c r="B16" i="10"/>
  <c r="B54" i="10"/>
  <c r="B54" i="12"/>
  <c r="B38" i="10"/>
  <c r="B38" i="12"/>
  <c r="B61" i="12"/>
  <c r="B61" i="10"/>
  <c r="B88" i="12"/>
  <c r="B88" i="10"/>
  <c r="B21" i="12"/>
  <c r="B21" i="10"/>
  <c r="B56" i="12"/>
  <c r="B56" i="10"/>
  <c r="C90" i="12"/>
  <c r="C90" i="10"/>
  <c r="C35" i="10"/>
  <c r="C35" i="12"/>
  <c r="C29" i="12"/>
  <c r="C29" i="10"/>
  <c r="C61" i="12"/>
  <c r="C61" i="10"/>
  <c r="C20" i="12"/>
  <c r="C20" i="10"/>
  <c r="C52" i="12"/>
  <c r="C52" i="10"/>
  <c r="C89" i="12"/>
  <c r="C89" i="10"/>
  <c r="B96" i="12"/>
  <c r="B96" i="10"/>
  <c r="C65" i="12"/>
  <c r="C65" i="10"/>
  <c r="B48" i="12"/>
  <c r="B48" i="10"/>
  <c r="B57" i="10"/>
  <c r="B57" i="12"/>
  <c r="C50" i="12"/>
  <c r="C50" i="10"/>
  <c r="C74" i="12"/>
  <c r="C74" i="10"/>
  <c r="B36" i="12"/>
  <c r="B36" i="10"/>
  <c r="C86" i="10"/>
  <c r="C86" i="12"/>
  <c r="B89" i="10"/>
  <c r="B89" i="12"/>
  <c r="C102" i="10"/>
  <c r="C102" i="12"/>
  <c r="B35" i="10"/>
  <c r="B35" i="12"/>
  <c r="B44" i="12"/>
  <c r="B44" i="10"/>
  <c r="B70" i="10"/>
  <c r="B70" i="12"/>
  <c r="C22" i="12"/>
  <c r="C22" i="10"/>
  <c r="C67" i="10"/>
  <c r="C67" i="12"/>
  <c r="C71" i="12"/>
  <c r="C71" i="10"/>
  <c r="B86" i="10"/>
  <c r="B86" i="12"/>
  <c r="B55" i="12"/>
  <c r="B55" i="10"/>
  <c r="B95" i="12"/>
  <c r="B95" i="10"/>
  <c r="B8" i="10"/>
  <c r="B8" i="12"/>
  <c r="C9" i="10"/>
  <c r="C9" i="12"/>
  <c r="B10" i="10"/>
  <c r="B10" i="12"/>
  <c r="U139" i="1"/>
  <c r="F138" i="3" s="1"/>
  <c r="U140" i="1"/>
  <c r="F139" i="3" s="1"/>
  <c r="U111" i="1"/>
  <c r="F110" i="3" s="1"/>
  <c r="U112" i="1"/>
  <c r="F111" i="3" s="1"/>
  <c r="U113" i="1"/>
  <c r="F112" i="3" s="1"/>
  <c r="U114" i="1"/>
  <c r="F113" i="3" s="1"/>
  <c r="U115" i="1"/>
  <c r="F114" i="3" s="1"/>
  <c r="U116" i="1"/>
  <c r="F115" i="3" s="1"/>
  <c r="U117" i="1"/>
  <c r="F116" i="3" s="1"/>
  <c r="U118" i="1"/>
  <c r="F117" i="3" s="1"/>
  <c r="U119" i="1"/>
  <c r="F118" i="3" s="1"/>
  <c r="U120" i="1"/>
  <c r="F119" i="3" s="1"/>
  <c r="U121" i="1"/>
  <c r="F120" i="3" s="1"/>
  <c r="U122" i="1"/>
  <c r="F121" i="3" s="1"/>
  <c r="U123" i="1"/>
  <c r="F122" i="3" s="1"/>
  <c r="U124" i="1"/>
  <c r="F123" i="3" s="1"/>
  <c r="U125" i="1"/>
  <c r="F124" i="3" s="1"/>
  <c r="U126" i="1"/>
  <c r="F125" i="3" s="1"/>
  <c r="U127" i="1"/>
  <c r="F126" i="3" s="1"/>
  <c r="U128" i="1"/>
  <c r="F127" i="3" s="1"/>
  <c r="U129" i="1"/>
  <c r="F128" i="3" s="1"/>
  <c r="U130" i="1"/>
  <c r="F129" i="3" s="1"/>
  <c r="U131" i="1"/>
  <c r="F130" i="3" s="1"/>
  <c r="U132" i="1"/>
  <c r="F131" i="3" s="1"/>
  <c r="U133" i="1"/>
  <c r="F132" i="3" s="1"/>
  <c r="U134" i="1"/>
  <c r="F133" i="3" s="1"/>
  <c r="U135" i="1"/>
  <c r="F134" i="3" s="1"/>
  <c r="U136" i="1"/>
  <c r="F135" i="3" s="1"/>
  <c r="U137" i="1"/>
  <c r="F136" i="3" s="1"/>
  <c r="U138" i="1"/>
  <c r="F137" i="3" s="1"/>
  <c r="W8" i="9"/>
  <c r="W9" i="9"/>
  <c r="W10" i="9"/>
  <c r="W7" i="9"/>
  <c r="S8" i="9"/>
  <c r="S9" i="9"/>
  <c r="S10" i="9"/>
  <c r="S7" i="9"/>
  <c r="O8" i="9"/>
  <c r="O9" i="9"/>
  <c r="O10" i="9"/>
  <c r="O7" i="9"/>
  <c r="K8" i="9"/>
  <c r="K9" i="9"/>
  <c r="K10" i="9"/>
  <c r="K7" i="9"/>
  <c r="T8" i="9" l="1"/>
  <c r="X8" i="9"/>
  <c r="X9" i="9"/>
  <c r="X10" i="9"/>
  <c r="X7" i="9"/>
  <c r="P8" i="9"/>
  <c r="L8" i="9"/>
  <c r="L9" i="9"/>
  <c r="L10" i="9"/>
  <c r="L7" i="9"/>
  <c r="P9" i="9"/>
  <c r="P10" i="9"/>
  <c r="P7" i="9"/>
  <c r="T9" i="9"/>
  <c r="T10" i="9"/>
  <c r="T7" i="9"/>
  <c r="M13" i="3" l="1"/>
  <c r="L14" i="3"/>
  <c r="M14" i="3" s="1"/>
  <c r="L15" i="3"/>
  <c r="M15" i="3" s="1"/>
  <c r="L16" i="3"/>
  <c r="M16" i="3" s="1"/>
  <c r="L17" i="3"/>
  <c r="L18" i="3"/>
  <c r="M18" i="3" s="1"/>
  <c r="L19" i="3"/>
  <c r="M19" i="3" s="1"/>
  <c r="L20" i="3"/>
  <c r="M20" i="3" s="1"/>
  <c r="L21" i="3"/>
  <c r="M21" i="3" s="1"/>
  <c r="L22" i="3"/>
  <c r="M22" i="3" s="1"/>
  <c r="L23" i="3"/>
  <c r="M23" i="3" s="1"/>
  <c r="L24" i="3"/>
  <c r="M24" i="3" s="1"/>
  <c r="L25" i="3"/>
  <c r="M25" i="3" s="1"/>
  <c r="L26" i="3"/>
  <c r="M26" i="3" s="1"/>
  <c r="L27" i="3"/>
  <c r="M27" i="3" s="1"/>
  <c r="L28" i="3"/>
  <c r="M28" i="3" s="1"/>
  <c r="L29" i="3"/>
  <c r="M29" i="3" s="1"/>
  <c r="L30" i="3"/>
  <c r="M30" i="3" s="1"/>
  <c r="L31" i="3"/>
  <c r="M31" i="3" s="1"/>
  <c r="L32" i="3"/>
  <c r="M32" i="3" s="1"/>
  <c r="L33" i="3"/>
  <c r="M33" i="3" s="1"/>
  <c r="L34" i="3"/>
  <c r="M34" i="3" s="1"/>
  <c r="L35" i="3"/>
  <c r="M35" i="3" s="1"/>
  <c r="L36" i="3"/>
  <c r="M36" i="3" s="1"/>
  <c r="L37" i="3"/>
  <c r="M37" i="3" s="1"/>
  <c r="L38" i="3"/>
  <c r="M38" i="3" s="1"/>
  <c r="L39" i="3"/>
  <c r="M39" i="3" s="1"/>
  <c r="L40" i="3"/>
  <c r="M40" i="3" s="1"/>
  <c r="L41" i="3"/>
  <c r="M41" i="3" s="1"/>
  <c r="L42" i="3"/>
  <c r="M42" i="3" s="1"/>
  <c r="L43" i="3"/>
  <c r="M43" i="3" s="1"/>
  <c r="L44" i="3"/>
  <c r="M44" i="3" s="1"/>
  <c r="L45" i="3"/>
  <c r="M45" i="3" s="1"/>
  <c r="L46" i="3"/>
  <c r="M46" i="3" s="1"/>
  <c r="L47" i="3"/>
  <c r="M47" i="3" s="1"/>
  <c r="L48" i="3"/>
  <c r="M48" i="3" s="1"/>
  <c r="L49" i="3"/>
  <c r="M49" i="3" s="1"/>
  <c r="L50" i="3"/>
  <c r="M50" i="3" s="1"/>
  <c r="L51" i="3"/>
  <c r="M51" i="3" s="1"/>
  <c r="L52" i="3"/>
  <c r="M52" i="3" s="1"/>
  <c r="L53" i="3"/>
  <c r="L54" i="3"/>
  <c r="M54" i="3" s="1"/>
  <c r="L55" i="3"/>
  <c r="M55" i="3" s="1"/>
  <c r="L56" i="3"/>
  <c r="M56" i="3" s="1"/>
  <c r="L57" i="3"/>
  <c r="M57" i="3" s="1"/>
  <c r="L58" i="3"/>
  <c r="M58" i="3" s="1"/>
  <c r="L59" i="3"/>
  <c r="M59" i="3" s="1"/>
  <c r="L60" i="3"/>
  <c r="M60" i="3" s="1"/>
  <c r="L61" i="3"/>
  <c r="M61" i="3" s="1"/>
  <c r="L62" i="3"/>
  <c r="M62" i="3" s="1"/>
  <c r="L63" i="3"/>
  <c r="M63" i="3" s="1"/>
  <c r="L64" i="3"/>
  <c r="M64" i="3" s="1"/>
  <c r="L65" i="3"/>
  <c r="M65" i="3" s="1"/>
  <c r="L66" i="3"/>
  <c r="M66" i="3" s="1"/>
  <c r="L67" i="3"/>
  <c r="M67" i="3" s="1"/>
  <c r="L68" i="3"/>
  <c r="M68" i="3" s="1"/>
  <c r="L69" i="3"/>
  <c r="M69" i="3" s="1"/>
  <c r="L70" i="3"/>
  <c r="M70" i="3" s="1"/>
  <c r="L71" i="3"/>
  <c r="M71" i="3" s="1"/>
  <c r="L72" i="3"/>
  <c r="M72" i="3" s="1"/>
  <c r="L73" i="3"/>
  <c r="M73" i="3" s="1"/>
  <c r="L74" i="3"/>
  <c r="M74" i="3" s="1"/>
  <c r="L75" i="3"/>
  <c r="M75" i="3" s="1"/>
  <c r="L76" i="3"/>
  <c r="M76" i="3" s="1"/>
  <c r="L77" i="3"/>
  <c r="M77" i="3" s="1"/>
  <c r="L78" i="3"/>
  <c r="M78" i="3" s="1"/>
  <c r="L79" i="3"/>
  <c r="M79" i="3" s="1"/>
  <c r="L80" i="3"/>
  <c r="M80" i="3" s="1"/>
  <c r="L81" i="3"/>
  <c r="M81" i="3" s="1"/>
  <c r="L82" i="3"/>
  <c r="M82" i="3" s="1"/>
  <c r="L83" i="3"/>
  <c r="M83" i="3" s="1"/>
  <c r="L84" i="3"/>
  <c r="M84" i="3" s="1"/>
  <c r="L85" i="3"/>
  <c r="M85" i="3" s="1"/>
  <c r="L86" i="3"/>
  <c r="M86" i="3" s="1"/>
  <c r="L87" i="3"/>
  <c r="M87" i="3" s="1"/>
  <c r="L88" i="3"/>
  <c r="M88" i="3" s="1"/>
  <c r="L89" i="3"/>
  <c r="M89" i="3" s="1"/>
  <c r="L90" i="3"/>
  <c r="M90" i="3" s="1"/>
  <c r="L91" i="3"/>
  <c r="M91" i="3" s="1"/>
  <c r="L92" i="3"/>
  <c r="M92" i="3" s="1"/>
  <c r="L93" i="3"/>
  <c r="M93" i="3" s="1"/>
  <c r="L94" i="3"/>
  <c r="M94" i="3" s="1"/>
  <c r="L95" i="3"/>
  <c r="M95" i="3" s="1"/>
  <c r="L96" i="3"/>
  <c r="M96" i="3" s="1"/>
  <c r="L97" i="3"/>
  <c r="M97" i="3" s="1"/>
  <c r="L98" i="3"/>
  <c r="M98" i="3" s="1"/>
  <c r="L99" i="3"/>
  <c r="M99" i="3" s="1"/>
  <c r="L100" i="3"/>
  <c r="M100" i="3" s="1"/>
  <c r="L101" i="3"/>
  <c r="M101" i="3" s="1"/>
  <c r="L102" i="3"/>
  <c r="M102" i="3" s="1"/>
  <c r="L103" i="3"/>
  <c r="M103" i="3" s="1"/>
  <c r="L104" i="3"/>
  <c r="M104" i="3" s="1"/>
  <c r="L105" i="3"/>
  <c r="M105" i="3" s="1"/>
  <c r="L106" i="3"/>
  <c r="M106" i="3" s="1"/>
  <c r="L107" i="3"/>
  <c r="M107" i="3" s="1"/>
  <c r="L108" i="3"/>
  <c r="M108" i="3" s="1"/>
  <c r="L109" i="3"/>
  <c r="M109" i="3" s="1"/>
  <c r="M10" i="3"/>
  <c r="L11" i="3"/>
  <c r="M11" i="3" s="1"/>
  <c r="L9" i="3"/>
  <c r="M9" i="3" s="1"/>
  <c r="A10" i="3"/>
  <c r="B10" i="3"/>
  <c r="C10" i="3"/>
  <c r="E10" i="3" s="1"/>
  <c r="A11" i="3"/>
  <c r="B11" i="3"/>
  <c r="C11" i="3"/>
  <c r="E11" i="3" s="1"/>
  <c r="D11" i="3"/>
  <c r="A12" i="3"/>
  <c r="B12" i="3"/>
  <c r="C12" i="3"/>
  <c r="E12" i="3" s="1"/>
  <c r="A13" i="3"/>
  <c r="B13" i="3"/>
  <c r="C13" i="3"/>
  <c r="E13" i="3" s="1"/>
  <c r="D13" i="3"/>
  <c r="A14" i="3"/>
  <c r="B14" i="3"/>
  <c r="C14" i="3"/>
  <c r="E14" i="3" s="1"/>
  <c r="D14" i="3"/>
  <c r="A15" i="3"/>
  <c r="B15" i="3"/>
  <c r="C15" i="3"/>
  <c r="E15" i="3" s="1"/>
  <c r="D15" i="3"/>
  <c r="A16" i="3"/>
  <c r="B16" i="3"/>
  <c r="C16" i="3"/>
  <c r="E16" i="3" s="1"/>
  <c r="D16" i="3"/>
  <c r="A17" i="3"/>
  <c r="B17" i="3"/>
  <c r="C17" i="3"/>
  <c r="E17" i="3" s="1"/>
  <c r="D17" i="3"/>
  <c r="A18" i="3"/>
  <c r="B18" i="3"/>
  <c r="C18" i="3"/>
  <c r="E18" i="3" s="1"/>
  <c r="D18" i="3"/>
  <c r="A19" i="3"/>
  <c r="B19" i="3"/>
  <c r="C19" i="3"/>
  <c r="E19" i="3" s="1"/>
  <c r="D19" i="3"/>
  <c r="A20" i="3"/>
  <c r="B20" i="3"/>
  <c r="C20" i="3"/>
  <c r="E20" i="3" s="1"/>
  <c r="D20" i="3"/>
  <c r="A21" i="3"/>
  <c r="B21" i="3"/>
  <c r="C21" i="3"/>
  <c r="E21" i="3" s="1"/>
  <c r="D21" i="3"/>
  <c r="A22" i="3"/>
  <c r="B22" i="3"/>
  <c r="C22" i="3"/>
  <c r="E22" i="3" s="1"/>
  <c r="D22" i="3"/>
  <c r="A23" i="3"/>
  <c r="B23" i="3"/>
  <c r="C23" i="3"/>
  <c r="E23" i="3" s="1"/>
  <c r="D23" i="3"/>
  <c r="A24" i="3"/>
  <c r="B24" i="3"/>
  <c r="C24" i="3"/>
  <c r="E24" i="3" s="1"/>
  <c r="D24" i="3"/>
  <c r="A25" i="3"/>
  <c r="B25" i="3"/>
  <c r="C25" i="3"/>
  <c r="E25" i="3" s="1"/>
  <c r="D25" i="3"/>
  <c r="A26" i="3"/>
  <c r="B26" i="3"/>
  <c r="C26" i="3"/>
  <c r="E26" i="3" s="1"/>
  <c r="D26" i="3"/>
  <c r="A27" i="3"/>
  <c r="B27" i="3"/>
  <c r="C27" i="3"/>
  <c r="E27" i="3" s="1"/>
  <c r="D27" i="3"/>
  <c r="A28" i="3"/>
  <c r="B28" i="3"/>
  <c r="C28" i="3"/>
  <c r="E28" i="3" s="1"/>
  <c r="D28" i="3"/>
  <c r="A29" i="3"/>
  <c r="B29" i="3"/>
  <c r="C29" i="3"/>
  <c r="E29" i="3" s="1"/>
  <c r="D29" i="3"/>
  <c r="A30" i="3"/>
  <c r="B30" i="3"/>
  <c r="C30" i="3"/>
  <c r="E30" i="3" s="1"/>
  <c r="D30" i="3"/>
  <c r="A31" i="3"/>
  <c r="B31" i="3"/>
  <c r="C31" i="3"/>
  <c r="E31" i="3" s="1"/>
  <c r="D31" i="3"/>
  <c r="A32" i="3"/>
  <c r="B32" i="3"/>
  <c r="C32" i="3"/>
  <c r="E32" i="3" s="1"/>
  <c r="D32" i="3"/>
  <c r="A33" i="3"/>
  <c r="B33" i="3"/>
  <c r="C33" i="3"/>
  <c r="E33" i="3" s="1"/>
  <c r="D33" i="3"/>
  <c r="A34" i="3"/>
  <c r="B34" i="3"/>
  <c r="C34" i="3"/>
  <c r="E34" i="3" s="1"/>
  <c r="D34" i="3"/>
  <c r="A35" i="3"/>
  <c r="B35" i="3"/>
  <c r="C35" i="3"/>
  <c r="E35" i="3" s="1"/>
  <c r="D35" i="3"/>
  <c r="A36" i="3"/>
  <c r="B36" i="3"/>
  <c r="C36" i="3"/>
  <c r="E36" i="3" s="1"/>
  <c r="D36" i="3"/>
  <c r="A37" i="3"/>
  <c r="B37" i="3"/>
  <c r="C37" i="3"/>
  <c r="E37" i="3" s="1"/>
  <c r="D37" i="3"/>
  <c r="A38" i="3"/>
  <c r="B38" i="3"/>
  <c r="C38" i="3"/>
  <c r="E38" i="3" s="1"/>
  <c r="D38" i="3"/>
  <c r="A39" i="3"/>
  <c r="B39" i="3"/>
  <c r="C39" i="3"/>
  <c r="E39" i="3" s="1"/>
  <c r="D39" i="3"/>
  <c r="A40" i="3"/>
  <c r="B40" i="3"/>
  <c r="C40" i="3"/>
  <c r="E40" i="3" s="1"/>
  <c r="D40" i="3"/>
  <c r="A41" i="3"/>
  <c r="B41" i="3"/>
  <c r="C41" i="3"/>
  <c r="E41" i="3" s="1"/>
  <c r="D41" i="3"/>
  <c r="A42" i="3"/>
  <c r="B42" i="3"/>
  <c r="C42" i="3"/>
  <c r="E42" i="3" s="1"/>
  <c r="D42" i="3"/>
  <c r="A43" i="3"/>
  <c r="B43" i="3"/>
  <c r="C43" i="3"/>
  <c r="E43" i="3" s="1"/>
  <c r="D43" i="3"/>
  <c r="A44" i="3"/>
  <c r="B44" i="3"/>
  <c r="C44" i="3"/>
  <c r="E44" i="3" s="1"/>
  <c r="D44" i="3"/>
  <c r="A45" i="3"/>
  <c r="B45" i="3"/>
  <c r="C45" i="3"/>
  <c r="E45" i="3" s="1"/>
  <c r="D45" i="3"/>
  <c r="A46" i="3"/>
  <c r="B46" i="3"/>
  <c r="C46" i="3"/>
  <c r="E46" i="3" s="1"/>
  <c r="D46" i="3"/>
  <c r="A47" i="3"/>
  <c r="B47" i="3"/>
  <c r="C47" i="3"/>
  <c r="E47" i="3" s="1"/>
  <c r="D47" i="3"/>
  <c r="A48" i="3"/>
  <c r="B48" i="3"/>
  <c r="C48" i="3"/>
  <c r="E48" i="3" s="1"/>
  <c r="D48" i="3"/>
  <c r="A49" i="3"/>
  <c r="B49" i="3"/>
  <c r="C49" i="3"/>
  <c r="E49" i="3" s="1"/>
  <c r="D49" i="3"/>
  <c r="A50" i="3"/>
  <c r="B50" i="3"/>
  <c r="C50" i="3"/>
  <c r="E50" i="3" s="1"/>
  <c r="D50" i="3"/>
  <c r="A51" i="3"/>
  <c r="B51" i="3"/>
  <c r="C51" i="3"/>
  <c r="E51" i="3" s="1"/>
  <c r="D51" i="3"/>
  <c r="A52" i="3"/>
  <c r="B52" i="3"/>
  <c r="C52" i="3"/>
  <c r="E52" i="3" s="1"/>
  <c r="D52" i="3"/>
  <c r="A53" i="3"/>
  <c r="B53" i="3"/>
  <c r="C53" i="3"/>
  <c r="E53" i="3" s="1"/>
  <c r="D53" i="3"/>
  <c r="A54" i="3"/>
  <c r="B54" i="3"/>
  <c r="C54" i="3"/>
  <c r="E54" i="3" s="1"/>
  <c r="D54" i="3"/>
  <c r="A55" i="3"/>
  <c r="B55" i="3"/>
  <c r="C55" i="3"/>
  <c r="E55" i="3" s="1"/>
  <c r="D55" i="3"/>
  <c r="A56" i="3"/>
  <c r="B56" i="3"/>
  <c r="C56" i="3"/>
  <c r="E56" i="3" s="1"/>
  <c r="D56" i="3"/>
  <c r="A57" i="3"/>
  <c r="B57" i="3"/>
  <c r="C57" i="3"/>
  <c r="E57" i="3" s="1"/>
  <c r="D57" i="3"/>
  <c r="A58" i="3"/>
  <c r="B58" i="3"/>
  <c r="C58" i="3"/>
  <c r="E58" i="3" s="1"/>
  <c r="D58" i="3"/>
  <c r="A59" i="3"/>
  <c r="B59" i="3"/>
  <c r="C59" i="3"/>
  <c r="E59" i="3" s="1"/>
  <c r="D59" i="3"/>
  <c r="A60" i="3"/>
  <c r="B60" i="3"/>
  <c r="C60" i="3"/>
  <c r="E60" i="3" s="1"/>
  <c r="D60" i="3"/>
  <c r="A61" i="3"/>
  <c r="B61" i="3"/>
  <c r="C61" i="3"/>
  <c r="E61" i="3" s="1"/>
  <c r="D61" i="3"/>
  <c r="A62" i="3"/>
  <c r="B62" i="3"/>
  <c r="C62" i="3"/>
  <c r="E62" i="3" s="1"/>
  <c r="D62" i="3"/>
  <c r="A63" i="3"/>
  <c r="B63" i="3"/>
  <c r="C63" i="3"/>
  <c r="E63" i="3" s="1"/>
  <c r="D63" i="3"/>
  <c r="A64" i="3"/>
  <c r="B64" i="3"/>
  <c r="C64" i="3"/>
  <c r="E64" i="3" s="1"/>
  <c r="D64" i="3"/>
  <c r="A65" i="3"/>
  <c r="B65" i="3"/>
  <c r="C65" i="3"/>
  <c r="E65" i="3" s="1"/>
  <c r="D65" i="3"/>
  <c r="A66" i="3"/>
  <c r="B66" i="3"/>
  <c r="C66" i="3"/>
  <c r="E66" i="3" s="1"/>
  <c r="D66" i="3"/>
  <c r="A67" i="3"/>
  <c r="B67" i="3"/>
  <c r="C67" i="3"/>
  <c r="E67" i="3" s="1"/>
  <c r="D67" i="3"/>
  <c r="A68" i="3"/>
  <c r="B68" i="3"/>
  <c r="C68" i="3"/>
  <c r="E68" i="3" s="1"/>
  <c r="D68" i="3"/>
  <c r="A69" i="3"/>
  <c r="B69" i="3"/>
  <c r="C69" i="3"/>
  <c r="E69" i="3" s="1"/>
  <c r="D69" i="3"/>
  <c r="A70" i="3"/>
  <c r="B70" i="3"/>
  <c r="C70" i="3"/>
  <c r="E70" i="3" s="1"/>
  <c r="D70" i="3"/>
  <c r="A71" i="3"/>
  <c r="B71" i="3"/>
  <c r="C71" i="3"/>
  <c r="E71" i="3" s="1"/>
  <c r="D71" i="3"/>
  <c r="A72" i="3"/>
  <c r="B72" i="3"/>
  <c r="C72" i="3"/>
  <c r="E72" i="3" s="1"/>
  <c r="D72" i="3"/>
  <c r="A73" i="3"/>
  <c r="B73" i="3"/>
  <c r="C73" i="3"/>
  <c r="E73" i="3" s="1"/>
  <c r="D73" i="3"/>
  <c r="A74" i="3"/>
  <c r="B74" i="3"/>
  <c r="C74" i="3"/>
  <c r="E74" i="3" s="1"/>
  <c r="D74" i="3"/>
  <c r="A75" i="3"/>
  <c r="B75" i="3"/>
  <c r="C75" i="3"/>
  <c r="E75" i="3" s="1"/>
  <c r="D75" i="3"/>
  <c r="A76" i="3"/>
  <c r="B76" i="3"/>
  <c r="C76" i="3"/>
  <c r="E76" i="3" s="1"/>
  <c r="D76" i="3"/>
  <c r="A77" i="3"/>
  <c r="B77" i="3"/>
  <c r="C77" i="3"/>
  <c r="E77" i="3" s="1"/>
  <c r="D77" i="3"/>
  <c r="A78" i="3"/>
  <c r="B78" i="3"/>
  <c r="C78" i="3"/>
  <c r="E78" i="3" s="1"/>
  <c r="D78" i="3"/>
  <c r="A79" i="3"/>
  <c r="B79" i="3"/>
  <c r="C79" i="3"/>
  <c r="E79" i="3" s="1"/>
  <c r="D79" i="3"/>
  <c r="A80" i="3"/>
  <c r="B80" i="3"/>
  <c r="C80" i="3"/>
  <c r="E80" i="3" s="1"/>
  <c r="D80" i="3"/>
  <c r="A81" i="3"/>
  <c r="B81" i="3"/>
  <c r="C81" i="3"/>
  <c r="E81" i="3" s="1"/>
  <c r="D81" i="3"/>
  <c r="A82" i="3"/>
  <c r="B82" i="3"/>
  <c r="C82" i="3"/>
  <c r="E82" i="3" s="1"/>
  <c r="D82" i="3"/>
  <c r="A83" i="3"/>
  <c r="B83" i="3"/>
  <c r="C83" i="3"/>
  <c r="E83" i="3" s="1"/>
  <c r="D83" i="3"/>
  <c r="A84" i="3"/>
  <c r="B84" i="3"/>
  <c r="C84" i="3"/>
  <c r="E84" i="3" s="1"/>
  <c r="D84" i="3"/>
  <c r="A85" i="3"/>
  <c r="B85" i="3"/>
  <c r="C85" i="3"/>
  <c r="E85" i="3" s="1"/>
  <c r="D85" i="3"/>
  <c r="A86" i="3"/>
  <c r="B86" i="3"/>
  <c r="C86" i="3"/>
  <c r="E86" i="3" s="1"/>
  <c r="D86" i="3"/>
  <c r="A87" i="3"/>
  <c r="B87" i="3"/>
  <c r="C87" i="3"/>
  <c r="E87" i="3" s="1"/>
  <c r="D87" i="3"/>
  <c r="A88" i="3"/>
  <c r="B88" i="3"/>
  <c r="C88" i="3"/>
  <c r="E88" i="3" s="1"/>
  <c r="D88" i="3"/>
  <c r="A89" i="3"/>
  <c r="B89" i="3"/>
  <c r="C89" i="3"/>
  <c r="E89" i="3" s="1"/>
  <c r="D89" i="3"/>
  <c r="A90" i="3"/>
  <c r="B90" i="3"/>
  <c r="C90" i="3"/>
  <c r="E90" i="3" s="1"/>
  <c r="D90" i="3"/>
  <c r="A91" i="3"/>
  <c r="B91" i="3"/>
  <c r="C91" i="3"/>
  <c r="E91" i="3" s="1"/>
  <c r="D91" i="3"/>
  <c r="A92" i="3"/>
  <c r="B92" i="3"/>
  <c r="C92" i="3"/>
  <c r="E92" i="3" s="1"/>
  <c r="D92" i="3"/>
  <c r="A93" i="3"/>
  <c r="B93" i="3"/>
  <c r="C93" i="3"/>
  <c r="E93" i="3" s="1"/>
  <c r="D93" i="3"/>
  <c r="A94" i="3"/>
  <c r="B94" i="3"/>
  <c r="C94" i="3"/>
  <c r="E94" i="3" s="1"/>
  <c r="D94" i="3"/>
  <c r="A95" i="3"/>
  <c r="B95" i="3"/>
  <c r="C95" i="3"/>
  <c r="E95" i="3" s="1"/>
  <c r="D95" i="3"/>
  <c r="A96" i="3"/>
  <c r="B96" i="3"/>
  <c r="C96" i="3"/>
  <c r="E96" i="3" s="1"/>
  <c r="D96" i="3"/>
  <c r="A97" i="3"/>
  <c r="B97" i="3"/>
  <c r="C97" i="3"/>
  <c r="E97" i="3" s="1"/>
  <c r="D97" i="3"/>
  <c r="A98" i="3"/>
  <c r="B98" i="3"/>
  <c r="C98" i="3"/>
  <c r="E98" i="3" s="1"/>
  <c r="D98" i="3"/>
  <c r="A99" i="3"/>
  <c r="B99" i="3"/>
  <c r="C99" i="3"/>
  <c r="E99" i="3" s="1"/>
  <c r="D99" i="3"/>
  <c r="A100" i="3"/>
  <c r="B100" i="3"/>
  <c r="C100" i="3"/>
  <c r="E100" i="3" s="1"/>
  <c r="D100" i="3"/>
  <c r="A101" i="3"/>
  <c r="B101" i="3"/>
  <c r="C101" i="3"/>
  <c r="E101" i="3" s="1"/>
  <c r="D101" i="3"/>
  <c r="A102" i="3"/>
  <c r="B102" i="3"/>
  <c r="C102" i="3"/>
  <c r="E102" i="3" s="1"/>
  <c r="D102" i="3"/>
  <c r="A103" i="3"/>
  <c r="B103" i="3"/>
  <c r="C103" i="3"/>
  <c r="E103" i="3" s="1"/>
  <c r="D103" i="3"/>
  <c r="A104" i="3"/>
  <c r="B104" i="3"/>
  <c r="C104" i="3"/>
  <c r="E104" i="3" s="1"/>
  <c r="D104" i="3"/>
  <c r="A105" i="3"/>
  <c r="B105" i="3"/>
  <c r="C105" i="3"/>
  <c r="E105" i="3" s="1"/>
  <c r="D105" i="3"/>
  <c r="A106" i="3"/>
  <c r="B106" i="3"/>
  <c r="C106" i="3"/>
  <c r="E106" i="3" s="1"/>
  <c r="D106" i="3"/>
  <c r="A107" i="3"/>
  <c r="B107" i="3"/>
  <c r="C107" i="3"/>
  <c r="E107" i="3" s="1"/>
  <c r="D107" i="3"/>
  <c r="A108" i="3"/>
  <c r="B108" i="3"/>
  <c r="C108" i="3"/>
  <c r="E108" i="3" s="1"/>
  <c r="D108" i="3"/>
  <c r="A109" i="3"/>
  <c r="B109" i="3"/>
  <c r="C109" i="3"/>
  <c r="E109" i="3" s="1"/>
  <c r="D109" i="3"/>
  <c r="C9" i="3"/>
  <c r="E9" i="3" s="1"/>
  <c r="B9" i="3"/>
  <c r="A9" i="3"/>
  <c r="U11" i="1"/>
  <c r="F10" i="3" s="1"/>
  <c r="U12" i="1"/>
  <c r="F11" i="3" s="1"/>
  <c r="U13" i="1"/>
  <c r="F12" i="3" s="1"/>
  <c r="U14" i="1"/>
  <c r="F13" i="3" s="1"/>
  <c r="U15" i="1"/>
  <c r="F14" i="3" s="1"/>
  <c r="U16" i="1"/>
  <c r="F15" i="3" s="1"/>
  <c r="U17" i="1"/>
  <c r="F16" i="3" s="1"/>
  <c r="U18" i="1"/>
  <c r="F17" i="3" s="1"/>
  <c r="U19" i="1"/>
  <c r="F18" i="3" s="1"/>
  <c r="U20" i="1"/>
  <c r="F19" i="3" s="1"/>
  <c r="U21" i="1"/>
  <c r="F20" i="3" s="1"/>
  <c r="U22" i="1"/>
  <c r="F21" i="3" s="1"/>
  <c r="U23" i="1"/>
  <c r="F22" i="3" s="1"/>
  <c r="U24" i="1"/>
  <c r="F23" i="3" s="1"/>
  <c r="U25" i="1"/>
  <c r="F24" i="3" s="1"/>
  <c r="U26" i="1"/>
  <c r="F25" i="3" s="1"/>
  <c r="U27" i="1"/>
  <c r="F26" i="3" s="1"/>
  <c r="U28" i="1"/>
  <c r="F27" i="3" s="1"/>
  <c r="U29" i="1"/>
  <c r="F28" i="3" s="1"/>
  <c r="U30" i="1"/>
  <c r="F29" i="3" s="1"/>
  <c r="U31" i="1"/>
  <c r="F30" i="3" s="1"/>
  <c r="U32" i="1"/>
  <c r="F31" i="3" s="1"/>
  <c r="U33" i="1"/>
  <c r="F32" i="3" s="1"/>
  <c r="U34" i="1"/>
  <c r="F33" i="3" s="1"/>
  <c r="U35" i="1"/>
  <c r="F34" i="3" s="1"/>
  <c r="U36" i="1"/>
  <c r="F35" i="3" s="1"/>
  <c r="U37" i="1"/>
  <c r="F36" i="3" s="1"/>
  <c r="U38" i="1"/>
  <c r="F37" i="3" s="1"/>
  <c r="U39" i="1"/>
  <c r="F38" i="3" s="1"/>
  <c r="U40" i="1"/>
  <c r="F39" i="3" s="1"/>
  <c r="U41" i="1"/>
  <c r="F40" i="3" s="1"/>
  <c r="U42" i="1"/>
  <c r="F41" i="3" s="1"/>
  <c r="U43" i="1"/>
  <c r="F42" i="3" s="1"/>
  <c r="U44" i="1"/>
  <c r="F43" i="3" s="1"/>
  <c r="U45" i="1"/>
  <c r="F44" i="3" s="1"/>
  <c r="U46" i="1"/>
  <c r="F45" i="3" s="1"/>
  <c r="U47" i="1"/>
  <c r="F46" i="3" s="1"/>
  <c r="U48" i="1"/>
  <c r="F47" i="3" s="1"/>
  <c r="U49" i="1"/>
  <c r="F48" i="3" s="1"/>
  <c r="U50" i="1"/>
  <c r="F49" i="3" s="1"/>
  <c r="U51" i="1"/>
  <c r="F50" i="3" s="1"/>
  <c r="U52" i="1"/>
  <c r="F51" i="3" s="1"/>
  <c r="U53" i="1"/>
  <c r="F52" i="3" s="1"/>
  <c r="U54" i="1"/>
  <c r="F53" i="3" s="1"/>
  <c r="U55" i="1"/>
  <c r="F54" i="3" s="1"/>
  <c r="U56" i="1"/>
  <c r="F55" i="3" s="1"/>
  <c r="U57" i="1"/>
  <c r="F56" i="3" s="1"/>
  <c r="U58" i="1"/>
  <c r="F57" i="3" s="1"/>
  <c r="U59" i="1"/>
  <c r="F58" i="3" s="1"/>
  <c r="U60" i="1"/>
  <c r="F59" i="3" s="1"/>
  <c r="U61" i="1"/>
  <c r="F60" i="3" s="1"/>
  <c r="U62" i="1"/>
  <c r="F61" i="3" s="1"/>
  <c r="U63" i="1"/>
  <c r="F62" i="3" s="1"/>
  <c r="U64" i="1"/>
  <c r="F63" i="3" s="1"/>
  <c r="U65" i="1"/>
  <c r="F64" i="3" s="1"/>
  <c r="U66" i="1"/>
  <c r="F65" i="3" s="1"/>
  <c r="U67" i="1"/>
  <c r="F66" i="3" s="1"/>
  <c r="U68" i="1"/>
  <c r="F67" i="3" s="1"/>
  <c r="U69" i="1"/>
  <c r="F68" i="3" s="1"/>
  <c r="U70" i="1"/>
  <c r="F69" i="3" s="1"/>
  <c r="U71" i="1"/>
  <c r="F70" i="3" s="1"/>
  <c r="U72" i="1"/>
  <c r="F71" i="3" s="1"/>
  <c r="U73" i="1"/>
  <c r="F72" i="3" s="1"/>
  <c r="U74" i="1"/>
  <c r="F73" i="3" s="1"/>
  <c r="U75" i="1"/>
  <c r="F74" i="3" s="1"/>
  <c r="U76" i="1"/>
  <c r="F75" i="3" s="1"/>
  <c r="U77" i="1"/>
  <c r="F76" i="3" s="1"/>
  <c r="U78" i="1"/>
  <c r="F77" i="3" s="1"/>
  <c r="U79" i="1"/>
  <c r="F78" i="3" s="1"/>
  <c r="U80" i="1"/>
  <c r="F79" i="3" s="1"/>
  <c r="U81" i="1"/>
  <c r="F80" i="3" s="1"/>
  <c r="U82" i="1"/>
  <c r="F81" i="3" s="1"/>
  <c r="U83" i="1"/>
  <c r="F82" i="3" s="1"/>
  <c r="U84" i="1"/>
  <c r="F83" i="3" s="1"/>
  <c r="U85" i="1"/>
  <c r="F84" i="3" s="1"/>
  <c r="U86" i="1"/>
  <c r="F85" i="3" s="1"/>
  <c r="U87" i="1"/>
  <c r="F86" i="3" s="1"/>
  <c r="U88" i="1"/>
  <c r="F87" i="3" s="1"/>
  <c r="U89" i="1"/>
  <c r="F88" i="3" s="1"/>
  <c r="U90" i="1"/>
  <c r="F89" i="3" s="1"/>
  <c r="U91" i="1"/>
  <c r="F90" i="3" s="1"/>
  <c r="U92" i="1"/>
  <c r="F91" i="3" s="1"/>
  <c r="U93" i="1"/>
  <c r="F92" i="3" s="1"/>
  <c r="U94" i="1"/>
  <c r="F93" i="3" s="1"/>
  <c r="U95" i="1"/>
  <c r="F94" i="3" s="1"/>
  <c r="U96" i="1"/>
  <c r="F95" i="3" s="1"/>
  <c r="U97" i="1"/>
  <c r="F96" i="3" s="1"/>
  <c r="U98" i="1"/>
  <c r="F97" i="3" s="1"/>
  <c r="U99" i="1"/>
  <c r="F98" i="3" s="1"/>
  <c r="U100" i="1"/>
  <c r="F99" i="3" s="1"/>
  <c r="U101" i="1"/>
  <c r="F100" i="3" s="1"/>
  <c r="U102" i="1"/>
  <c r="F101" i="3" s="1"/>
  <c r="U103" i="1"/>
  <c r="F102" i="3" s="1"/>
  <c r="U104" i="1"/>
  <c r="F103" i="3" s="1"/>
  <c r="U105" i="1"/>
  <c r="F104" i="3" s="1"/>
  <c r="U106" i="1"/>
  <c r="F105" i="3" s="1"/>
  <c r="U107" i="1"/>
  <c r="F106" i="3" s="1"/>
  <c r="U108" i="1"/>
  <c r="F107" i="3" s="1"/>
  <c r="U109" i="1"/>
  <c r="F108" i="3" s="1"/>
  <c r="U110" i="1"/>
  <c r="F109" i="3" s="1"/>
  <c r="U10" i="1"/>
  <c r="F9" i="3" s="1"/>
  <c r="M53" i="3" l="1"/>
  <c r="M12" i="3"/>
  <c r="M17" i="3"/>
</calcChain>
</file>

<file path=xl/comments1.xml><?xml version="1.0" encoding="utf-8"?>
<comments xmlns="http://schemas.openxmlformats.org/spreadsheetml/2006/main">
  <authors>
    <author>tc={A3836017-4A17-44B8-982F-DAACA9FC1EEE}</author>
    <author>PS. Mirta Rengifo Sanchez</author>
  </authors>
  <commentList>
    <comment ref="A6"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Adaptado del Ministerio de Salud y Protección Social.</t>
        </r>
      </text>
    </comment>
    <comment ref="A14" authorId="1" shapeId="0">
      <text>
        <r>
          <rPr>
            <b/>
            <sz val="9"/>
            <color indexed="81"/>
            <rFont val="Tahoma"/>
            <family val="2"/>
          </rPr>
          <t>PS. Mirta Rengifo Sanchez:</t>
        </r>
        <r>
          <rPr>
            <sz val="9"/>
            <color indexed="81"/>
            <rFont val="Tahoma"/>
            <family val="2"/>
          </rPr>
          <t xml:space="preserve">
Teniendo en cuenta que se va a realizar un proceso de auditoria interna en los ESM es apremiante que la DIGSA como ente regulador elabore el instrumento con el cual se pueda verificar de manera estandarizada los procesos misionales y de apoyo que se avaluarán en el mejoramiento implementado continuo. 
Las listas de chequeo deben estar estandarizadas.</t>
        </r>
      </text>
    </comment>
  </commentList>
</comments>
</file>

<file path=xl/comments2.xml><?xml version="1.0" encoding="utf-8"?>
<comments xmlns="http://schemas.openxmlformats.org/spreadsheetml/2006/main">
  <authors>
    <author>tc={66C91717-5D5E-4B71-B1DF-B46E64BD8A14}</author>
    <author>tc={AEBE4C32-D010-4282-9EDD-16A5BE8BBBB6}</author>
    <author>tc={0750FB03-CB7E-4EFE-9000-F73970BD9367}</author>
    <author>tc={DC578327-7B97-4171-A912-68DCFFB81FE5}</author>
    <author>tc={545423BF-9865-41BC-B398-323E96963D31}</author>
    <author>tc={56671BF8-5D19-492D-9C69-7754BC75E919}</author>
    <author>tc={D63B1BE8-A6BD-4DAC-AC36-A5D31DA84AD7}</author>
    <author>tc={2D9C81AC-6FFA-42C3-95D8-1C7376430807}</author>
    <author>tc={DECD956C-5B99-47C5-90AA-21D67AFC8AA0}</author>
    <author>tc={DED471E5-0E59-408D-9162-F57923FF8D25}</author>
    <author>tc={C7D953F6-1B32-437F-B6DC-CBDEC2D38121}</author>
    <author>tc={5A31F800-FE5D-4101-950C-B92EC018069D}</author>
    <author>tc={121B92F1-3A2D-4C33-AA7B-AF4B2FBCE078}</author>
  </authors>
  <commentList>
    <comment ref="K7"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NOTA IMPORTANTE: No registre ninguna calificación como cero (0) en la evaluación cuantitativa, ya que afectará ñps resultados que se calculan en la hoja "1b. GRAF RADAR". 
Para los criterios que no le apliquen, deje las celdas coloreada con color negro.</t>
        </r>
      </text>
    </comment>
    <comment ref="A9"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 la agrupación de prácticas seguras que realiza la guía del ministerio.</t>
        </r>
      </text>
    </comment>
    <comment ref="B9"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Fuentes: 
Fuente de los criterios de practicas seguras: Guía Técnicas Buenas prácticas de seguridad del paciente en la atención en Salud. Ministerio de la Protección Social. Versión 001.  2010. 
Disponible en: https://www.minsalud.gov.co/salud/CAS/Paginas/seguridad-del-paciente.aspx
* Estrategia de Seguridad del Paciente del Sistema Nacional de Salud - Ministerio de sanidad, servicios sociales e igualdad. Madrid. 2014</t>
        </r>
      </text>
    </comment>
    <comment ref="E9"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Frente a cada criterio debe evaluar si la práctica propuesta es susceptible de mejora o identifica fallas en la aplicación en su institución.</t>
        </r>
      </text>
    </comment>
    <comment ref="F9"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Recuerde que una fortaleza se define como los mecanismos, políticas, procedimientos y procesos que ya operan en la institución y que han permitido alcanzar logros o resultados que representan un éxito o le brindan una ventaja competitiva.</t>
        </r>
      </text>
    </comment>
    <comment ref="G9"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Registros, declaraciones de hechos o cualquier otra información que permiten evidenciar la fortaleza y que son verificables.</t>
        </r>
      </text>
    </comment>
    <comment ref="H9" authorId="6"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Son las estrategias o mecanismos que deberán ser implementados para dar cumplimiento al criterio propuesto y se sugiere redactar teniendo en cuenta que cumpla con el enfoque, la implementación o el resultado. Por ejemplo: Establecer indicadores que permitan monitorear las directrices impartidas por la organización frente a la privacidad y la confidencialidad de la información (oportunidad de mejora relacionada con los resultados).</t>
        </r>
      </text>
    </comment>
    <comment ref="I9" authorId="7"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si la oportunidad de mejora está asociada a alguna fuente de mejoramiento.
De la lista desplegable, selecciones cada tipo de fuente como oportunidad de mejora.</t>
        </r>
      </text>
    </comment>
    <comment ref="J9" authorId="8"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este se debe registrar el nombre del proceso que se impactará con la implementación de la oportunidad de mejora.</t>
        </r>
      </text>
    </comment>
    <comment ref="E11" authorId="9"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Para esta actividad, el ESM debe contar con encuesta de conocimiento por cada capacitación, generando un informe de resultados confiables.</t>
        </r>
      </text>
    </comment>
    <comment ref="E21" authorId="1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Para verificar la metodologia de paciente trazador se puede visitar el link https://www.minsalud.gov.co/sites/rid/Lists/BibliotecaDigital/RIDE/DE/CA/Monitorear-aspectos-claves-seguridad-paciente.pdf</t>
        </r>
      </text>
    </comment>
    <comment ref="E45" authorId="1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Deifnición tomada del paquete instruccional "ASEGURAR LA CORRECTA IDENTIFICACIÓN DEL PACIENTE EN LOS PROCESOS ASISTENCIALES", linkhttps://www.minsalud.gov.co/sites/rid/Lists/BibliotecaDigital/RIDE/DE/CA/asegurar-identificacion-paciente-procesos-asistenciales.pdf
Verificación cruzada: Procedimiento mediante el cual el prestador de salud
identifica a una persona determinada (paciente) a través de dos mecanismos
como mínimo, ejemplo: verbal y a través de brazalete.</t>
        </r>
      </text>
    </comment>
    <comment ref="E71" authorId="1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Tomado del link https://www.minsalud.gov.co/sites/rid/Lists/BibliotecaDigital/RIDE/DE/CA/reducir-riesgo-atencion-pacientes-enfermedad-mental.pdf</t>
        </r>
      </text>
    </comment>
  </commentList>
</comments>
</file>

<file path=xl/comments3.xml><?xml version="1.0" encoding="utf-8"?>
<comments xmlns="http://schemas.openxmlformats.org/spreadsheetml/2006/main">
  <authors>
    <author>tc={3174B7B0-FF89-495C-9B68-BDB70628721E}</author>
    <author>tc={3174B7B0-FF89-495D-9B68-BDB70628721E}</author>
    <author>tc={8C7C7C94-4E99-4883-A115-B18B8E03280E}</author>
    <author>tc={E07E5689-441F-41D9-866A-727DDA1EB7C4}</author>
    <author>tc={02804506-DA07-4BAB-A7CD-C9B02F09853C}</author>
    <author>tc={062133E9-F09B-45C6-B3E8-D9E44CBA0EE8}</author>
    <author>tc={FCFE496D-ABDE-4069-87F7-C0617454B74A}</author>
    <author>tc={D7FAE70A-88F3-4DF5-844D-9998E0805C6B}</author>
    <author>tc={95471703-0DAD-457D-B6AC-ED5BBD43416C}</author>
    <author>tc={BF9A8980-2798-42F6-A613-57E20DD3AEA7}</author>
    <author>tc={0F74FEED-705F-4D00-B796-8E921FA5CC6F}</author>
    <author>tc={BBD25E23-5137-4F4F-BFF4-DE7C418AF4D4}</author>
  </authors>
  <commentList>
    <comment ref="B7"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 clic en el icono (tabla que se encuentra en la parte superior) y automaticamente se llevarán a esa hoja las oportunidades de mejora que obtuvieron calificación igual o superior a 75 puntos.</t>
        </r>
      </text>
    </comment>
    <comment ref="C7"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 clic en el icono (tabla que se encuentra en la parte superior) y automaticamente se llevarán a esa hoja las oportunidades de mejora que obtuvieron calificación igual o superior a 75 puntos.</t>
        </r>
      </text>
    </comment>
    <comment ref="D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Registre el nombre del indicador que va a asociar para evidenciar el mejoramiento.
Se debe tener en cuenta que un indicador puede monitorear varias oportunidades de mejora.</t>
        </r>
      </text>
    </comment>
    <comment ref="E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de manera númerica la meta del indicador.</t>
        </r>
      </text>
    </comment>
    <comment ref="F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si se espera que el indicador aumente su valor como evidencia de mejoramiento o si se espera que decrezca.</t>
        </r>
      </text>
    </comment>
    <comment ref="G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Exprese la fórmula para el cálculo del indicador, por ej: numerador/denominador*100</t>
        </r>
      </text>
    </comment>
    <comment ref="H7" authorId="6"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Registre de donde se tomará la fuente para calcular el resultado del indicador.</t>
        </r>
      </text>
    </comment>
    <comment ref="I7" authorId="7"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Asigne un responsable por el monitoreo y registro de la información del indicador.</t>
        </r>
      </text>
    </comment>
    <comment ref="J7" authorId="8"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Cada cuanto deberá medirse el indicador.</t>
        </r>
      </text>
    </comment>
    <comment ref="K7" authorId="9"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la primera auditoria en la cual se realiza la medición de indicadores.</t>
        </r>
      </text>
    </comment>
    <comment ref="L7" authorId="1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Registre el valor de la medición inicial del indicador.</t>
        </r>
      </text>
    </comment>
    <comment ref="M7" authorId="1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Diferencia en la meta y la calidad observada inicial.</t>
        </r>
      </text>
    </comment>
  </commentList>
</comments>
</file>

<file path=xl/comments4.xml><?xml version="1.0" encoding="utf-8"?>
<comments xmlns="http://schemas.openxmlformats.org/spreadsheetml/2006/main">
  <authors>
    <author>tc={2009B495-6F4A-43D8-BD64-39F26175EAB5}</author>
  </authors>
  <commentList>
    <comment ref="A6"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el campo "PRACTICA SEGURA" selecciones la práctica o las prácticas de las que desea obtener el resultado consolidado por cada variable.
Luego, sobre la tabla dinamica, de clic derecho y seleccione la opción "ACTUALIZAR" de esta forma se mostrara actualizada la tabla de datos y el gráfico radar con los resultados registrados en la autoevaluación por cada una de las variables calificadas en la autoevaluación cuantitativa.</t>
        </r>
      </text>
    </comment>
  </commentList>
</comments>
</file>

<file path=xl/comments5.xml><?xml version="1.0" encoding="utf-8"?>
<comments xmlns="http://schemas.openxmlformats.org/spreadsheetml/2006/main">
  <authors>
    <author>tc={3D611158-0C60-446F-97CA-8B6C7854D85C}</author>
    <author>tc={4E7A3E90-6EE4-405D-BF4F-A0D25CFFA2B0}</author>
    <author>tc={24261C4A-36DA-40E4-BBAE-AF1F40700DEB}</author>
    <author>tc={C0054AC9-03C6-45C2-BA03-56F299178919}</author>
    <author>tc={3A02B12B-94A5-4688-878B-E6B5B7FD916F}</author>
    <author>tc={5B2A2618-C36B-4945-A4F1-CD8DFA3B1B14}</author>
  </authors>
  <commentList>
    <comment ref="I6"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Estos criterios deben ser calificados teniendo en cuenta las definiciones en la hoja "FACTORES CRV". 
Por cada oportunidad de mejora a priorizar califique los factores de riesgo, costo y volumen, seleccionando de la lista desplegable la calififcación que consideren.</t>
        </r>
      </text>
    </comment>
    <comment ref="H7"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tanto la calificación cuantitativa como la oportunidad de mejora identificada y el proceso al cual pertenece, indique en cada oportunidad de mejora si debe ser seleccionada para priorizar, para ello selecciones de la lista desplegable de la columna SI o NO. 
Si se marca que una oportunidad de mejora NO se selecciona para priorización, automaticamente los campos para la calificación de factores críticos de éxito se rellenan de color negro, indicando que no es necesario registrar la calificación. 
La calificación cuantitativa tambien le puede orientar para la selección, ya que criterios de procesos asistenciales con calificación cuantitativa menor  3 pueden ser susceptibles de priorización.</t>
        </r>
      </text>
    </comment>
    <comment ref="I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refiere a que si falla la práctica que riesgo tiene el usuario y la institución.</t>
        </r>
      </text>
    </comment>
    <comment ref="J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refiere a si se falla en la ejecución de la práctica que tan costoso es para la organización por demandas, costos de no calidad, imagen.</t>
        </r>
      </text>
    </comment>
    <comment ref="K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refiere a que tantas veces se ejecuta el procedimiento descrito en la práctica.</t>
        </r>
      </text>
    </comment>
    <comment ref="L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esta columna, se mostrará el resultado de multiplicar estos tres factores y se semaforizaran teniendo en cuenta la siguiente escala: 
Calificación total entre &gt;=75 y 125 (rojo)
Calificación total entre &lt;=26 y 74 (amarillo)
Calificación total entre 1 y 25 (verde)
Las oportunidades de mejora en las cuales se obtiene calificación mayor o igual a 75 puntos, son llevadas para definición de calidad esperada y determinación de calidad observada.
Vaya a la hoja "4. CAL ESPERADA Y OBSERVADA" y de clic en el icono (tabla) y automaticamente se llevarán a esa hoja las oportunidades de mejora que obtuvieron calificación igual o superior a 75 puntos.</t>
        </r>
      </text>
    </comment>
  </commentList>
</comments>
</file>

<file path=xl/comments6.xml><?xml version="1.0" encoding="utf-8"?>
<comments xmlns="http://schemas.openxmlformats.org/spreadsheetml/2006/main">
  <authors>
    <author>tc={C4FCECBF-124C-4C3A-9D2F-395A8997F096}</author>
    <author>tc={702E112A-B28A-4802-A21B-CA9058A0D7D9}</author>
    <author>tc={A0DB7731-A6C5-4E16-96E7-A88FC0EBC857}</author>
    <author>tc={05EA5BBC-C101-4960-8769-5FDC4FAF5D28}</author>
    <author>tc={AC80C3E7-B942-4901-8EF6-1F09DAF98798}</author>
    <author>tc={78EB0DCF-BC71-449B-AF86-8129A31F8677}</author>
    <author>tc={71028A7D-F5B7-43F9-8AEA-720B0070DDF0}</author>
    <author>tc={4500E02D-77C9-4A07-B21C-BF68257AB45E}</author>
    <author>tc={D32BB4EE-F13E-4B48-A85B-590DCD7F47F9}</author>
    <author>tc={346E1FDD-DE9F-48D7-97BD-C23B3FB8CB69}</author>
  </authors>
  <commentList>
    <comment ref="B6"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en la lista desplegable si la auditoria corresponde a la medición inicial o un seguimiento de PAMEC.</t>
        </r>
      </text>
    </comment>
    <comment ref="C6"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el procesos a auditar</t>
        </r>
      </text>
    </comment>
    <comment ref="D6"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Relacione el objetivo de auditar el proceso seleccionado</t>
        </r>
      </text>
    </comment>
    <comment ref="E6"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Registre la fecha programada de auditoria</t>
        </r>
      </text>
    </comment>
    <comment ref="F6"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Registre la hora de programación de la auditoria</t>
        </r>
      </text>
    </comment>
    <comment ref="G6"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el cargo del responsable de ejecutar la auditoria.</t>
        </r>
      </text>
    </comment>
    <comment ref="H6" authorId="6"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fecha programada registre si se cumplió con la fecha de ejecución de la auditoria.</t>
        </r>
      </text>
    </comment>
    <comment ref="I6" authorId="7"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no haberse realizado, relacione las causas.</t>
        </r>
      </text>
    </comment>
    <comment ref="J6" authorId="8"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la nueva fecha de auditoria programada.</t>
        </r>
      </text>
    </comment>
    <comment ref="K6" authorId="9"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Registre observaciones sobre la auditoria realizada.</t>
        </r>
      </text>
    </comment>
  </commentList>
</comments>
</file>

<file path=xl/comments7.xml><?xml version="1.0" encoding="utf-8"?>
<comments xmlns="http://schemas.openxmlformats.org/spreadsheetml/2006/main">
  <authors>
    <author>tc={6C3B423B-43FE-4582-A389-58D33A9254BD}</author>
    <author>tc={81CA2544-78CC-4C82-8842-172AD09F1B7E}</author>
    <author>tc={4E8B6ACC-6E4F-4C2C-84EF-094C2C35A44F}</author>
  </authors>
  <commentList>
    <comment ref="A1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Vaya a la hoja "4. CAL ESPERADA Y OBSERVADA" y copie las oportunidades de mejora priorizadas dando clic derecho a las celdas y clic en la opción copiar.
Luego regrese a esta hoja "6. PLAN DE MEJORA" y ubiquese en la columna A "oportunidades de mejora" y pegue allí las celdas copiadas (pegue los datos como la opción pegar valores).</t>
        </r>
      </text>
    </comment>
    <comment ref="J14"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 partir de esta columna encontrará los campos para reportar el seguimiento a la ejecución del plan</t>
        </r>
      </text>
    </comment>
    <comment ref="K14"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la parte superior de cada seguimiento encontrará un consolidado que le contabilizará las acciones según su estado (SIN INICIAR, EN EJECUCIÓN, CERRADA, CANCELADA), las cuales se seleccionaran en la lista desplegable de cada celda.</t>
        </r>
      </text>
    </comment>
  </commentList>
</comments>
</file>

<file path=xl/comments8.xml><?xml version="1.0" encoding="utf-8"?>
<comments xmlns="http://schemas.openxmlformats.org/spreadsheetml/2006/main">
  <authors>
    <author>tc={35238F26-9E4A-4F04-AACD-0778A4F08F36}</author>
    <author>tc={1E956646-6F43-4911-9F07-8CBC7C812B3B}</author>
    <author>tc={127D407F-7A0F-4FE3-BCC4-93C732372C85}</author>
    <author>tc={DCCDEE7B-508D-4EEB-B09E-E3DF9E964CAF}</author>
  </authors>
  <commentList>
    <comment ref="F7"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requerir replantear accciones de mejora deberá realizarse analisis de causa raiz y ajustar las acciones respectivas</t>
        </r>
      </text>
    </comment>
    <comment ref="I7"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requerir replantear accciones de mejora deberá realizarse analisis de causa raiz y ajustar las acciones respectivas</t>
        </r>
      </text>
    </comment>
    <comment ref="L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requerir replantear accciones de mejora deberá realizarse analisis de causa raiz y ajustar las acciones respectivas</t>
        </r>
      </text>
    </comment>
    <comment ref="O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requerir replantear accciones de mejora deberá realizarse analisis de causa raiz y ajustar las acciones respectivas</t>
        </r>
      </text>
    </comment>
  </commentList>
</comments>
</file>

<file path=xl/comments9.xml><?xml version="1.0" encoding="utf-8"?>
<comments xmlns="http://schemas.openxmlformats.org/spreadsheetml/2006/main">
  <authors>
    <author>tc={F1E1F912-E87B-42EE-85B7-BAFAC6790D14}</author>
    <author>tc={6E932C08-1578-44AC-97F6-538C39C6F3C3}</author>
    <author>tc={908D9A2E-474C-4FB7-8648-735AD62628FB}</author>
    <author>tc={D6133285-3F3A-4319-A3F4-3DC434A43562}</author>
    <author>tc={8B9CC8CB-CBF2-44E3-B269-E7DD32AE5A8F}</author>
    <author>tc={4ABF13A7-5F50-44AC-BEBF-B70DFFF9AB02}</author>
    <author>tc={BC92DC05-58D5-4A94-8D0B-2429D44C180A}</author>
    <author>tc={60CA1587-4AA0-4AD0-8CDB-2DEBECF4ADE3}</author>
    <author>tc={9FC1DAB6-4BDD-4817-8D13-D03CDEC34755}</author>
    <author>tc={7B30DC25-4F53-48CD-865E-D82F9023DDAE}</author>
  </authors>
  <commentList>
    <comment ref="A7"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Pegue aqui las oportunidades de mejora que priorizó en su ciclo de mejoramiento.</t>
        </r>
      </text>
    </comment>
    <comment ref="B7"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Relacione el indicador que usó para el monitoreo del mejoramiento.</t>
        </r>
      </text>
    </comment>
    <comment ref="C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Describa la meta que estableció para el indicador.</t>
        </r>
      </text>
    </comment>
    <comment ref="D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Describa el valor final del indicador después del ciclo de mejoramiento.</t>
        </r>
      </text>
    </comment>
    <comment ref="E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mejora en la tendencia del indicador para el logro de la meta, describa que acciones del plan que estableció le permitieron obtener dicho mejoramiento.</t>
        </r>
      </text>
    </comment>
    <comment ref="F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Liste los documentos que el ESM utilizó con base en las acciones implementadas.</t>
        </r>
      </text>
    </comment>
    <comment ref="G7" authorId="6"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Desriba brevemente los logros de mejoramiento.</t>
        </r>
      </text>
    </comment>
    <comment ref="H7" authorId="7"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las fechas en las cuales se socializaron los documentos a los procesos involucrados.</t>
        </r>
      </text>
    </comment>
    <comment ref="I7" authorId="8"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Describir si quedan acciones que se les de continuidad en el siguiente ciclo de mejoramiento. Esta información le servirá de insumo para el proximo PAMEC ha implementar.</t>
        </r>
      </text>
    </comment>
    <comment ref="J7" authorId="9"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Indique si a pesar de lograr la meta de un indicador, el criterio evaluado es todavia susceptible de mayor mejoramiento. Esta información servirá de insumo para su próximo ciclo PAMEC.</t>
        </r>
      </text>
    </comment>
  </commentList>
</comments>
</file>

<file path=xl/sharedStrings.xml><?xml version="1.0" encoding="utf-8"?>
<sst xmlns="http://schemas.openxmlformats.org/spreadsheetml/2006/main" count="1410" uniqueCount="630">
  <si>
    <t xml:space="preserve">Formato matriz de auditoria para el mejoramiento de la calidad en salud del SSFM DIGSA </t>
  </si>
  <si>
    <t>MDN-COGFM-PROGACAS-DIGSA-MT.95.1-3 V3</t>
  </si>
  <si>
    <t>Proceso Garantía de la Calidad en Salud</t>
  </si>
  <si>
    <t>CONTROL DE CAMBIOS</t>
  </si>
  <si>
    <t>Versión</t>
  </si>
  <si>
    <t>Fecha de Aprobación</t>
  </si>
  <si>
    <t>Descripción de cambios</t>
  </si>
  <si>
    <t>Diciembre de 2018</t>
  </si>
  <si>
    <t>Version Inicial</t>
  </si>
  <si>
    <t>Julio de 2021</t>
  </si>
  <si>
    <t>Septiembre del 2022</t>
  </si>
  <si>
    <t>CONTROL DE APROBACIÓN</t>
  </si>
  <si>
    <t>Elaboró</t>
  </si>
  <si>
    <t>Revisó</t>
  </si>
  <si>
    <t>Aprobó</t>
  </si>
  <si>
    <t>PS. Aura Maritza Cortes Bermeo
Grupo Aseguramiento en Salud
Área de Calidad en Salud</t>
  </si>
  <si>
    <t xml:space="preserve">
SMSM. Scarly Rodríguez Duarte
Grupo Aseguramiento en Salud
Líder Área Sistema de Calidad en Salud
Proceso PROGACAS
Gestor de Calidad
SMSM. Leidy Rojas Fierro 
Grupo Aseguramiento en Salud
Coordinadora Grupo de Aseguramiento (E) </t>
  </si>
  <si>
    <t>SMSM. Edna del Pilar Martínez Páez
Grupo Planeación Estratégica DIGSA 
Lider Área Sistemas Integrados de Gestión PROASIG
PD. Alexandra Martínez Vargas
Coordinadora Grupo Planeación Estratégica DIGSA
Representante de la Dirección</t>
  </si>
  <si>
    <t>Cr. José Benedicto Solano Vargas
Subdirector de Salud DIGSA</t>
  </si>
  <si>
    <t>MINISTERIO DE DEFENSA NACIONAL
COMANDO GENERAL DE LAS FUERZAS MILITARES
DIRECCIÓN GENERAL DE SANIDAD MILITAR                                                                                                                                                                                                                                                                                                                                                                                                    SUBDIRECCIÓN DE SALUD
GRUPO ASEGURAMIENTO EN SALUD</t>
  </si>
  <si>
    <t>Formato matriz de auditoria para el mejoramiento de la calidad en salud del SSFM DIGSA</t>
  </si>
  <si>
    <t xml:space="preserve">                                                                             </t>
  </si>
  <si>
    <t>MINISTERIO DE DEFENSA NACIONAL
COMANDO GENERAL DE LAS FUERZAS MILITARES
DIRECCIÓN GENERAL DE SANIDAD MILITAR                                                                                                                                                                                                                                                                                                                                                                     SUBDIRECCIÓN DE SALUD 
GRUPO ASEGURAMIENTO EN SALUD</t>
  </si>
  <si>
    <t>LISTA DE CHEQUEO PARA LA EVALUACIÓN DE LA AUDITORÍA PARA EL MEJORAMIENTO CONTINUO DE LA CALIDAD EN LA ATENCIÓN EN SALUD</t>
  </si>
  <si>
    <t>RUTA CRÍTICA DEL PAMEC</t>
  </si>
  <si>
    <t>ASPECTO CHEQUEABLE</t>
  </si>
  <si>
    <t>CUMPLE</t>
  </si>
  <si>
    <t>NO CUMPLE</t>
  </si>
  <si>
    <t>OBSERVACIONES</t>
  </si>
  <si>
    <t>ALCANCE DEL MEJORAMIENTO CONTINUO DE LA CALIDAD</t>
  </si>
  <si>
    <r>
      <t>El alcance del mejoramiento de la calidad del E</t>
    </r>
    <r>
      <rPr>
        <sz val="11"/>
        <rFont val="Calibri"/>
        <family val="2"/>
        <scheme val="minor"/>
      </rPr>
      <t>SM, debe ser explícito y se orienta al "Fortalecimiento del Programa de Seguridad del paciente documentado en la entidad e implementación de las buenas prácticas de seguridad del paciente recomendadas en la Guía Técnica correspondienteEn todo caso, el AMEC, debe ser superior al cumplimiento de estándares de Habilitación".</t>
    </r>
  </si>
  <si>
    <t xml:space="preserve">Escrito incorporado en el documento AMEC donde se evidencie el alcance y propósito del mejoramiento de la calidad emprendido por la entidad. </t>
  </si>
  <si>
    <t>Duración de la implementación del AMEC, evidenciando el periodo en el que se estará implementando el plan de auditoría para el mejoramiento de la calidad.</t>
  </si>
  <si>
    <t xml:space="preserve">Periodo de implementación y evaluación del AMEC es por el periodo anual establecido.  </t>
  </si>
  <si>
    <t>RUTA CRÍTICA DEL AMEC</t>
  </si>
  <si>
    <t>1. AUTOEVALAUCIÓN</t>
  </si>
  <si>
    <t>Evidencia del análisis de la siguiente información, como base del inicio del AMEC:</t>
  </si>
  <si>
    <t>Resultado de las auditorías Internas que realiza el Establecimiento de Sanidad Militar, que deben tener el objetivo de monitorizar y verificar el avance en el aseguramiento de los procesos misionales, estratégicos y de apoyo. Los resultados de dichas auditorías proveerán información para cada uno de los procesos sobre la consistencia del mejoramiento implementado.</t>
  </si>
  <si>
    <t>Principales hallazgos de las auditorías realizadas en el periodo.</t>
  </si>
  <si>
    <t xml:space="preserve">Resultado de las Auditorías externas que proveen información de las partes interesadas y/o clientes y que reflejan la medición objetiva de aspectos claves en la prestación de servicios de salud de índole legal que también orientan al Establecimiento de Sanidad Militar en la mejora continua de la calidad. </t>
  </si>
  <si>
    <t xml:space="preserve">Principales hallazgos de las auditorías realizadas en el periodo. </t>
  </si>
  <si>
    <t>Resultados de la gestión de los Comités de Obligatorio Cumplimiento, a partir de las acciones establecidas para cada vigencia. El cumplimiento de dichos planes reflejará el compromiso del ESM en el mejoramiento continuo de la calidad.</t>
  </si>
  <si>
    <t>Evidencia del análisis de la gestión de los comités de obligatorio cumplimiento.</t>
  </si>
  <si>
    <t>Análisis de los resultados de los indicadores reglamentarios y de los institucionales que reflejen el estado de los mismos frente a unos estándares o metas definidas.</t>
  </si>
  <si>
    <t>Evidencia del análisis de los resultados de los indicadores</t>
  </si>
  <si>
    <t xml:space="preserve">Análisis de la escucha de la voz de los usuarios que arrojan resultados sobre el impacto en el mismo y su familia de todas las acciones de mejoramiento emprendidas en el Establecimiento de Sanidad Militar y es el medidor por excelencia del enfoque en el cliente de una entidad. </t>
  </si>
  <si>
    <t>Evidencia del análisis de la voz del cliente.</t>
  </si>
  <si>
    <t>2. SELECCIÓN DE PROCESOS A MEJORAR</t>
  </si>
  <si>
    <t>Si el alcance del AMEC no es acreditación, el Establecimiento de Sanidad Militar debe contar con una evidencia del listado de los procesos que fueron seleccionados para mejorar, debidamente justificada y con base en el diagnóstico o autoevalauación realizada en el primer paso de la ruta crítica del AMEC</t>
  </si>
  <si>
    <t>Listado de procesos seleccionados a mejorar.</t>
  </si>
  <si>
    <t>3. PRIORIZACIÓN DE PROCESOS</t>
  </si>
  <si>
    <t xml:space="preserve">Si el alcance del AMEC no es acreditación, se debe evidenciar una metodología validada de priorización de procesos, como la plantilla de AMEC. </t>
  </si>
  <si>
    <t>Metodología validada y aplicada para la priorización de procesos.</t>
  </si>
  <si>
    <t>4. DEFINICIÓN DE LA CALIDAD ESPERADA</t>
  </si>
  <si>
    <t>El alcance del AMEC es el fortalecimiento del Programa de Seguridad de paciente documentado en la entidad e implementación de las buenas prácticas de seguridad del paciente recomendadas en la Guía Técnica correspondiente, indicar el logro esperado.</t>
  </si>
  <si>
    <t>Definición explícita del nivel al que se espera alcanzar en cada uno de los alcances definidos del AMEC.</t>
  </si>
  <si>
    <t>5. CALIDAD OBSERVADA</t>
  </si>
  <si>
    <t>Listado de las auditorías planeadas en la vigencia del AMEC, para evidenciar los avances logrados en su implementación.</t>
  </si>
  <si>
    <t xml:space="preserve">Listado de las auditorías internas a realizarse en el periodo de implementación del AMEC. </t>
  </si>
  <si>
    <t xml:space="preserve">Evidencia gradual de la implementación de las auditorías planeadas con la identificación de hallazgos y oportunidades de mejoramiento recomendadas. </t>
  </si>
  <si>
    <t>Informe de las auditorías realizadas frente a las planeadas.</t>
  </si>
  <si>
    <t>6. FORMULACIÓN DE PLANES DE MEJORAMIENTO PARA ALCANZAR LA CALIDAD ESPERADA</t>
  </si>
  <si>
    <t xml:space="preserve">Evidencia documental de la formulación de planes de mejoramiento tendientes a alcanzar la calidad esperada. </t>
  </si>
  <si>
    <t xml:space="preserve">Planes de mejoramiento formulados. </t>
  </si>
  <si>
    <t>7. IMPLEMENTACIÓN DE PLANES DE MEJORAMIENTO PARA ALCANZAR LA CALIDAD ESPERADA</t>
  </si>
  <si>
    <t>Evidencia documental de la implementación de las acciones de mejora documentadas en los planes de mejoramientos formulados para alcanzar la calidad esperada.</t>
  </si>
  <si>
    <t>8. EVALUACIÓN DE LA EJECUCIÓN DE LOS PLANES DE MEJORAMIENTO PARA ALCANZAR LA CALIDAD ESPERADA</t>
  </si>
  <si>
    <t xml:space="preserve">Evidencia documental del seguimiento realizado a la ejecución de las acciones de mejoramiento documentadas en los planes de mejoramiento formulados para alcanzar la calidad esperada. Incluye el seguimiento desde el autocontrol y de la auditoría interna. </t>
  </si>
  <si>
    <t>Evidencia documental del seguimiento realizado a la ejecución de las acciones de mejoramiento documentadas en los planes de mejoramiento formulados para alcanzar la calidad esperada. Incluye el seguimientos desde el autocontrol y de auditoría interna. Semaforiazación del cumplimiento de los planes de mejoramiento.</t>
  </si>
  <si>
    <t>9. APRENDIZAJE ORGANIZACIONAL</t>
  </si>
  <si>
    <t xml:space="preserve">Documento que evidencie el análisis de la ejecución del AMEC, luego de finalizado el periodo de implementación definido, con el fin de identificar las acciones que deben estandarizarse en el Establecimiento de Sanidad Militar. </t>
  </si>
  <si>
    <t xml:space="preserve">Documento de análisis de las acciones que deben estandarizarse en el Establecimiento de Sanidad Militar. </t>
  </si>
  <si>
    <t>FUERZA</t>
  </si>
  <si>
    <t>Actividad programada</t>
  </si>
  <si>
    <t xml:space="preserve"> </t>
  </si>
  <si>
    <t>ESM</t>
  </si>
  <si>
    <t>FECHA DE APLICACIÓN</t>
  </si>
  <si>
    <t>Actividad ejecutada</t>
  </si>
  <si>
    <t>ACTIVIDAD 
(Qué)</t>
  </si>
  <si>
    <t>RESPONSABLE 
(Quién)</t>
  </si>
  <si>
    <t>PROPÓSITO DE LA ACTIVIDAD 
(Por qué)</t>
  </si>
  <si>
    <t>ESTADO</t>
  </si>
  <si>
    <t>DISAN (EJC – NAVAL) Y JEFSA A ESM</t>
  </si>
  <si>
    <t xml:space="preserve">Socializar de la presente Directiva Permanente a los ESM seleccionados. </t>
  </si>
  <si>
    <t xml:space="preserve">Área de Calidad en Salud DISANES (EJC – NAVAL) Y JEFSA. </t>
  </si>
  <si>
    <t xml:space="preserve">Presentar los lineamientos a los ESM seleccionados. </t>
  </si>
  <si>
    <t>Programación</t>
  </si>
  <si>
    <t>Ejecución</t>
  </si>
  <si>
    <t>Recopilar los soportes documentales de socialización en los ESM de la presente Directiva Permanente como control de inicio de implementación de esta.</t>
  </si>
  <si>
    <t xml:space="preserve">Consolidación de resultados, para verificación de inicio de implementación del AMEC. </t>
  </si>
  <si>
    <t xml:space="preserve">*Recopilar el Diligenciamiento plantilla PAMEC seguridad del paciente + Lista de chequeo, con el correcto diligenciamiento de la matriz por cada ESM seleccionados, realizando la retroalimentación correspondiente. </t>
  </si>
  <si>
    <t xml:space="preserve">*Verificar los procesos priorizados en comparación con los resultados de la autoevaluación. </t>
  </si>
  <si>
    <t xml:space="preserve">Verificación de procesos priorizados. </t>
  </si>
  <si>
    <t xml:space="preserve">*Verificar de resultados reportados en la matriz. </t>
  </si>
  <si>
    <t xml:space="preserve">Verificación de resultados reportados. </t>
  </si>
  <si>
    <t>*Realizar seguimiento y control al plan de mejora formulado en cada ESM, como apoyo al cumplimiento e implementación del AMEC.</t>
  </si>
  <si>
    <t>Seguimiento y aprobación de planes de mejoramiento.</t>
  </si>
  <si>
    <t>Garantizar la ejecución de las acciones de mejora establecidas, recopilando informes de los ESM que realizan la implementación del AMEC, realizando la verificación y cumplimiento de actividades formuladas.</t>
  </si>
  <si>
    <t>Seguimiento y control al cumplimiento de los planes de mejoramiento para el I trimestre.</t>
  </si>
  <si>
    <t>Seguimiento y control al cumplimiento de los planes de mejoramiento para el II trimestre.</t>
  </si>
  <si>
    <t>Seguimiento y control al cumplimiento de los planes de mejoramiento para el III trimestre.</t>
  </si>
  <si>
    <t>Garantizar la ejecución de las acciones de mejora establecidas.</t>
  </si>
  <si>
    <t>Seguimiento y control al cumplimiento de los planes de mejoramiento para el IV trimestre.</t>
  </si>
  <si>
    <t xml:space="preserve">Realizar el informe de cierre de la ruta crítica. </t>
  </si>
  <si>
    <t>Verificación de impacto del AMEC en los ESM de la fuerza</t>
  </si>
  <si>
    <t xml:space="preserve">Realizar seguimiento y control al cierre de vigencia del año en curso, con el fin de salvaguardar la información de lo trabajado en el periodo. </t>
  </si>
  <si>
    <t xml:space="preserve">Cumplimiento en la documentación guardada. </t>
  </si>
  <si>
    <t>ESM SELECCIONADOS A DISANES (EJC – NAVAL) Y JEFSA</t>
  </si>
  <si>
    <t xml:space="preserve">Socializar la presente Directiva a los funcionarios del ESM e inclusión de actividades de seguimiento en el comité de calidad instaurado en el ESM. </t>
  </si>
  <si>
    <t xml:space="preserve">Área de Calidad en Salud ESM seleccionado. </t>
  </si>
  <si>
    <t>Identificar principales problemas de calidad y oportunidades de mejora.</t>
  </si>
  <si>
    <t>Área de Calidad en Salud ESM seleccionado – comité de calidad en salud.</t>
  </si>
  <si>
    <t xml:space="preserve">Identificación de debilidades en los procesos. </t>
  </si>
  <si>
    <t>Identificar los procesos a mejorar y seleccionar los procesos a intervenir en el corto, mediano y largo plazo.</t>
  </si>
  <si>
    <t xml:space="preserve">Área de Calidad en Salud ESM seleccionado – comité de calidad en salud. </t>
  </si>
  <si>
    <t>Definir los procedimientos de auditoría sobre el desempeño de los procesos.</t>
  </si>
  <si>
    <t xml:space="preserve">Verificar y definiri el cumplimiento de los procesos. </t>
  </si>
  <si>
    <t>Establecer acciones que permitan garantizar el mejoramiento continuo de los procesos y la disminución de la diferencia entre la calidad esperada y la calidad encontrada.</t>
  </si>
  <si>
    <t xml:space="preserve">Definir las actividades de mejora por cada acción. </t>
  </si>
  <si>
    <t>Garantizar la ejecución de las acciones de mejora establecidas para el I trimestre.</t>
  </si>
  <si>
    <t xml:space="preserve">Seguimiento y control de la implementación del AMEC en el ESM. </t>
  </si>
  <si>
    <t>Supervisor del contrato, Dirección y Subdirección del ESM.  DISANES (EJC – NAVAL) Y JEFSA.</t>
  </si>
  <si>
    <t xml:space="preserve">Salvaguardar los avances del AMEC implementado en el ESM. </t>
  </si>
  <si>
    <t>Realizar seguimiento y control la ejecución de las acciones de mejora establecidas para el II trimestre.</t>
  </si>
  <si>
    <t>Garantizar la ejecución de las acciones de mejora establecidas para el III trimestre.</t>
  </si>
  <si>
    <t xml:space="preserve">Garantizar la ejecución de las acciones de mejora establecidas para el IV trimestre. </t>
  </si>
  <si>
    <t xml:space="preserve">Realizar el informe de Cierre de ruta crítica. </t>
  </si>
  <si>
    <t>Verificación del impacto del AMEC en los ESM de la fuerza</t>
  </si>
  <si>
    <t>Calique en escala del 1al 5, según hoja radar</t>
  </si>
  <si>
    <t>ENFOQUE</t>
  </si>
  <si>
    <t>IMPLEMENTACION</t>
  </si>
  <si>
    <t>RESULTADO</t>
  </si>
  <si>
    <t>NOTA FINAL</t>
  </si>
  <si>
    <t>EJE DE SEGURIDAD</t>
  </si>
  <si>
    <t>PRACTICA SEGURA</t>
  </si>
  <si>
    <t>CATEGORIA</t>
  </si>
  <si>
    <t>NO. CRITERIO</t>
  </si>
  <si>
    <t>CRITERIOS</t>
  </si>
  <si>
    <t>FORTALEZA</t>
  </si>
  <si>
    <t>EVIDENCIA DE LAS FORTALEZAS</t>
  </si>
  <si>
    <t>DESCRIPCIÓN DE LA OPORTUNIDAD DE MEJORA</t>
  </si>
  <si>
    <t>FUENTE DE LA OPORTUNIDAD DE MEJORA</t>
  </si>
  <si>
    <t>PROCESO QUE SE IMPACTA</t>
  </si>
  <si>
    <t>Enfoque sistémico</t>
  </si>
  <si>
    <t>Enfoque proactivo</t>
  </si>
  <si>
    <t>Enfoque evaluado y mejorado</t>
  </si>
  <si>
    <t>Despliegue en la institución</t>
  </si>
  <si>
    <t>Apropiación por el cliente interno y/o externo</t>
  </si>
  <si>
    <t>Pertinencia</t>
  </si>
  <si>
    <t>Consistencia</t>
  </si>
  <si>
    <t>Avance de la medición</t>
  </si>
  <si>
    <t>Tendencia</t>
  </si>
  <si>
    <t>Comparación</t>
  </si>
  <si>
    <t>PROCESOS INSTITUCIONALES SEGUROS</t>
  </si>
  <si>
    <t>El ESM cuenta con un Programa de Seguridad del Paciente que provea una adecuada caja de herramientas para la identificación y gestión de eventos adversos.</t>
  </si>
  <si>
    <t>Promoción de la cultura de seguridad.</t>
  </si>
  <si>
    <t>Para obtener la información necesaria para direccionar las acciones tendientes a promover la cultura de seguridad y evaluar el impacto de este proceso, el Establecimiento de sanidad Militar aplica la “Encuesta de clima de seguridad".</t>
  </si>
  <si>
    <t xml:space="preserve">Se cuenta con capacitaciones al personal del ESM pero no con la encuesta. </t>
  </si>
  <si>
    <t xml:space="preserve">Todas las capacitaciones se encuentran soportadas con las actas de capacitación correspondientes. </t>
  </si>
  <si>
    <t xml:space="preserve">Socialización e implementación de la Encuesta de Clima de Seguridad adaptada por el SSFM. </t>
  </si>
  <si>
    <t>Mejoramiento continuo</t>
  </si>
  <si>
    <t xml:space="preserve">Misionales </t>
  </si>
  <si>
    <t xml:space="preserve">El ESM brinda capacitación a los funcionarios, en los aspectos relevantes de la seguridad del paciente, en los procesos a su cargo. </t>
  </si>
  <si>
    <t>No aplica</t>
  </si>
  <si>
    <t>El Establecimiento de Sanidad Militar brinda capacitación al cliente interno en los aspectos relevantes de la seguridad del paciente, con enfoque a:
*Orientado al riesgo que genere para la seguridad del paciente el proceso de atención en salud a cargo del trabajador de la salud.
*Ilustrado, en lo posible, con ejemplos de la cotidianidad de la institución.
*La forma en que se presenten los contenidos al trabajador de la salud debe ser sencilla y concreta.</t>
  </si>
  <si>
    <t xml:space="preserve">El ESM realiza una capacitación mensual a sus funcionarios y alta dirección como fortalecimiento de la cultura de la seguridad del Paciente. </t>
  </si>
  <si>
    <t>Mantener el desarrollo de capacitaciones a los funcionarios del ESM.</t>
  </si>
  <si>
    <t>Coordinar procedimientos y acciones recíprocas de los programas de seguridad del paciente entre asegurador y prestador.</t>
  </si>
  <si>
    <t>Procedimientos de referencia de pacientes.</t>
  </si>
  <si>
    <t>El Establecimiento de Sanidad Militar define, implementa y realiza seguimiento a los procedimientos que aseguren que los pacientes que requieren atención de manera urgente, no sean referidos a otros centros sin que éstos garanticen, previamente su atención.</t>
  </si>
  <si>
    <t xml:space="preserve">Coordinar procedimientos y acciones recíprocas de los programas de seguridad del paciente entre asegurador y prestador. </t>
  </si>
  <si>
    <t>Procedimientos para la autorización de servicios.</t>
  </si>
  <si>
    <t>El Establecimiento de Sanidad Militar define, implementa y realiza seguimiento a los procedimientos que garanticen la realización oportuna y hospitalización en la red contratada.</t>
  </si>
  <si>
    <t xml:space="preserve">Análisis y medición de los tiempos de espera relacionados con la seguridad del paciente. </t>
  </si>
  <si>
    <t>El Establecimiento de Sanidad Militar mide, analiza y toma acciones con respecto a los tiempos de espera en la prestación de los servicios de salud que afecte la seguridad de los pacientes.</t>
  </si>
  <si>
    <t xml:space="preserve">Coordinar procedimientos y acciones recíprocas de los programas de seguridad del paciente entre asegurador y prestador.  </t>
  </si>
  <si>
    <t xml:space="preserve">Seguridad en la entrega de medicamentos PBS y no PBS. </t>
  </si>
  <si>
    <t xml:space="preserve">El Establecimiento de Sanidad Militar monitoriea la entrega oportuna de medicamentos, teniendo como referencia el acuerdo 052. </t>
  </si>
  <si>
    <t>Estrategia de seguridad en los paquetes de servicios.</t>
  </si>
  <si>
    <t xml:space="preserve">El Establecimiento de Sanidad Militar cuenta con mecanismos que garanticen la continuidad y la seguridad en la atención, durante la prestación de los servicios de salud en la red interna como en la red externa. </t>
  </si>
  <si>
    <t>Estandarización de procedimientos de atención.</t>
  </si>
  <si>
    <t>Diseñar y auditar procedimientos de puerta de entrada que garanticen la seguridad del paciente.</t>
  </si>
  <si>
    <t xml:space="preserve">El Establecimiento de Sanidad Militar tiene identificados los riesgos para la seguridad del paciente, durante el procedimiento inicial de la atención. </t>
  </si>
  <si>
    <t>El Establecimiento de Sanidad Militar debe diseñar, implementar y realizar seguimiento de la efectividad de:
- Procedimientos que garanticen que el paciente sea atendido de acuerdo con la prioridad que requiera su enfermedad o condición.
- Procedimientos que eviten las esperas prolongadas para la evaluación de los pacientes (en salas de espera o en ambulancias), p.ej. interconsultas en el servicio de observación.
- Procedimientos que prevengan los errores en la determinación de la condición clínica del paciente y que puedan someterlo a dilaciones o manejos equivocados.</t>
  </si>
  <si>
    <t xml:space="preserve">Definir por parte de la institución los procedimientos que un profesional puede desarrollar, según estándares. </t>
  </si>
  <si>
    <t xml:space="preserve">Desde la dirección del Establecimiento de Sanidad Militar se debe orientar, dentro de los comités de obligatorio cumplimiento o equipo especifico de profesionales, los perfiles que se entregaran a los funcionarios  de acuerdo con sus competencias y habilidades.
Para tal definición, se debe tener en cuenta el volumen de procedimientos hechos con anterioridad y la curva de aprendizaje. </t>
  </si>
  <si>
    <t xml:space="preserve">Identificar, analizar y definir conductas en procesos administrativos que pueden poner en riesgo la seguridad de los pacientes. </t>
  </si>
  <si>
    <t>El Establecimiento de Sanidad Militar socializa, identifica, analiza y define conductas en procesos administrativos que pueden poner en riesgo la seguridad del paciente, al menos en:
- Seguridad de los Neonatos (cuando aplique). 
- Procedimientos para la oportuna entrega de suministros a las diferentes áreas. 
- Protocolos de atención a pacientes motivados en razones administrativas y no clínicas: ej. La inducción a maternas solamente durante el día por razones de disponibilidad de personal y no por la condición clínica de la paciente.</t>
  </si>
  <si>
    <t xml:space="preserve">Evaluar la frecuencia con la cual ocurren los eventos adversos y monitorizar aspectos claves relacionados con la seguridad del paciente. </t>
  </si>
  <si>
    <t xml:space="preserve">Actividades que facilitan la vigilancia de ocurrencia de eventos adversos. </t>
  </si>
  <si>
    <t xml:space="preserve">El Establecimiento de Sanidad Militar implementa la metodología de Paciente trazador para rastrear la calidad de atención de un paciente, utilizando la historia clínica como guía, evaluando el cumplimiento de la atención al paciente con los estándares y el cumplimiento de la política de la organización. </t>
  </si>
  <si>
    <t>Como resultado del método trazador, el Establecimiento de Sanidad Militar hace una revisión integrada e interdisciplinaria de las áreas más críticas para la calidad y la seguridad del paciente y se analiza el grado de cumplimiento del estándar y la información resultante, con el fin de ser utilizada para diseñar e implementar acciones de mejoramiento.</t>
  </si>
  <si>
    <t>Comparación entre ESM de otras fuerzas, como apoyo para monitorear aspectos claves de la seguridad del paciente.</t>
  </si>
  <si>
    <t xml:space="preserve">En pro del mejoramiento los Establecimientos de Sanidad Militar,  referenciar sus resultados con los ESM de las otras fuerzas, con el fin de monitorizar los aspectos claves relacionados con la seguridad del paciente, teniendo soporte documental de resultados. </t>
  </si>
  <si>
    <t xml:space="preserve">Utilización y/o desarrollo de software para disminuir riesgo en la prestación del servicio. </t>
  </si>
  <si>
    <t>El Establecimiento de Sanidad cuenta con aplicativos para la atención del paciente, como historia clínica electrónica (preferiblemente) de manera segura y controlada.</t>
  </si>
  <si>
    <t xml:space="preserve">El Establecimiento de Sanidad Militar cuenta con generación de alarmas a través de sistemas que detectan aparición de Eventos Adversos o indicios de atención insegura. </t>
  </si>
  <si>
    <t xml:space="preserve">El Establecimiento de Sanidad Militar tiene definidos los planes de contingencia para la reducción de riesgos en el caso de tener historia clínica electrónica y fìsica a la vez. </t>
  </si>
  <si>
    <t>El Establecimiento de Sanidad Militar realiza vigilancia permanente a las alarmas de alergias y demás riesgos de atención en la historia clínica.</t>
  </si>
  <si>
    <t xml:space="preserve">Seguridad en el ambiente físico y la tecnología en salud. </t>
  </si>
  <si>
    <t xml:space="preserve">El Establecimiento de Sanidad Militar evalua las condiciones ambientales a cada uno de los servicios de tal manera que se minimicen los riesgos de Infección Intrahospitalaria. </t>
  </si>
  <si>
    <t>PROCESOS ASISTENCIALES SEGUROS</t>
  </si>
  <si>
    <t xml:space="preserve">Garantizar la correcta identificación del paciente y las muestras en el laboratorio. </t>
  </si>
  <si>
    <t>Barreras y defensas - Paquete instruccional.</t>
  </si>
  <si>
    <t xml:space="preserve">El Establecimiento de Sanidad Militar tiene definido los procedimientos de identificación correcta y segura del paciente, la cual se inicia desde su registro en el ESM, seguida del proceso de marcación de la muestra para el desarrollo de los procedimientos preanalíticos, analíticos y postanalíticos. Este procedimiento debe ser conocido y adoptado por todos quienes intervienen en el proceso de atención. </t>
  </si>
  <si>
    <t>Barreras y defensas - Paquete instruccional</t>
  </si>
  <si>
    <t xml:space="preserve">El Establecimiento de Sanidad Militar ha considerado la participación activa del paciente durante los procesos de identificación y validación de la información del paciente. En este caso, es de importancia relevante la utilización de un lenguaje culturalmente accesible. </t>
  </si>
  <si>
    <t xml:space="preserve">El Establecimiento de Sanidad Militar ha estandarizado el proceso de identificación y verifica que se esté realizando correctamente, mediante la lista de chequeo. </t>
  </si>
  <si>
    <t xml:space="preserve">El Establecimiento de Sanidad Militar cuenta con un proceso de planeación de la atención y cuidado para cada paciente, que incluya la implementación, práctica y seguimiento de los exámenes y los procedimientos para la consecución de los resultados a los usuarios y a los clínicos. </t>
  </si>
  <si>
    <t xml:space="preserve">El Establecimiento de Sanidad Militar realiza actividades encaminadas a la toma de conciencia, por parte de los trabajadores, de las consecuencias que pueden generar la deficiente o inadecuada identificación de las muestras de un paciente. </t>
  </si>
  <si>
    <t>El Establecimiento de Sanidad Militar cuenta con suficiente personal capacitado y con la tecnología y recursos necesarios para la implementación del protocolo de identificación del paciente y muestras biológicas.</t>
  </si>
  <si>
    <t>El Establecimiento de Sanidad Militar dispone de criterios documentados para la aceptación y rechazo de muestras.</t>
  </si>
  <si>
    <t xml:space="preserve">El Establecimiento de Sanidad Militar incluye los insumos para el etiquetado de las muestras como una prioridad en las compras o proceso de contratación. </t>
  </si>
  <si>
    <t>El Establecimiento de Sanidad Militar define las responsabilidades de todo el personal y registra las descripciones del puesto, sus cualificaciones y competencias las define en los registros de educación y formación.</t>
  </si>
  <si>
    <t xml:space="preserve">El Establecimiento de Sanidad Militar cuenta con procesos basados en buenas prácticas, que garanticen la seguridad, conservación, calidad, confiabilidad y la confidencialidad de las muestras cuando se vayan a remitir (cuando aplique). </t>
  </si>
  <si>
    <t>El Establecimiento de Sanidad Militar implementa y estandariza sistemas automatizados de identificación (código de barras, radiofrecuencia, brazaletes, tarjeta de cabecera de pie de cama o de habitación de un paciente, biometría, uso de la huella dactilar, etc.).</t>
  </si>
  <si>
    <t xml:space="preserve">El Establecimiento de Sanidad Militar ha estandarizado el formato de solicitud de exámenes de laboratorio. </t>
  </si>
  <si>
    <t>Contar con una lista de chequeo que incluya criterios de verificación como: identificación del paciente, examen solicitado, examen tomado, examen realizado, tipo de recipiente, empleado, etc</t>
  </si>
  <si>
    <t xml:space="preserve">El Establecimiento de Sanidad Militar ha definido acciones sistemáticas de auditoría y evaluación tendientes a garantizar que las pruebas solicitadas son pertinentes con la historia clínica del paciente. </t>
  </si>
  <si>
    <t xml:space="preserve">El Establecimiento de Sanidad Militar ha definido acciones sistemáticas tendientes a garantizar que las muestras que están siendo procesadas correspondan efectivamente con las que fueron tomadas a los pacientes correctos. </t>
  </si>
  <si>
    <t>El Establecimiento de Sanidad Militar cuenta con protocolos claros para el cuestionamiento de los resultados de análisis de laboratorio u otros hallazgos de los análisis cuando no coincidan con la historia clínica del paciente.</t>
  </si>
  <si>
    <t>El Establecimiento de Sanidad Militar realiza verificación cruzada entre la identificación que tiene el tubo y la identificación que figura en su etiqueta (cuando la muestra es tomada en otra parte diferente al laboratorio).</t>
  </si>
  <si>
    <t>El Establecimiento de Sanidad Militar ha definido acciones sistemáticas tendientes a garantizar que los resultados que están siendo entregados correspondan efectivamente con las pruebas solicitadas y que sean entregados en su totalidad.</t>
  </si>
  <si>
    <t>Garantizar la correcta identificación del paciente y las muestras en el laboratorio</t>
  </si>
  <si>
    <t>El Establecimiento de Sanidad Militar cuenta con mecanismos estandarizados de reporte y entrega de resultados que garanticen la confiabilidad y la confidencialidad en el manejo de la información.</t>
  </si>
  <si>
    <t>El Establecimiento de Sanidad Militar ha documentado en qué casos excepcionales se harán reportes telefónicos y cómo.</t>
  </si>
  <si>
    <t xml:space="preserve">El Establecimiento de Sanidad Militar ha definido políticas claras que permitan identificar aquellos resultados que deben ser entregados directamente al paciente (ambulatorios). </t>
  </si>
  <si>
    <t>El Establecimiento de Sanidad Militar ha definido qué tipo de resultados se deben manejar bajo estrictas condiciones de confidencialidad.</t>
  </si>
  <si>
    <t>El Establecimiento de Sanidad Militar ha definido directrices para el manejo de resultados de importancia en la vigilancia de la salud pública.</t>
  </si>
  <si>
    <t>El Establecimiento de Sanidad Militar incluye los insumos y equipos para la impresión de resultados, como una prioridad en las compras o procesos de contratación.</t>
  </si>
  <si>
    <t>El Establecimiento de Sanidad Militar ha establecido políticas para registrar el dato del resultado obtenido inmediatamente en un documento formal antes de su validación (evitando el uso de papelitos que se van a traspapelar e impidiendo la trazabilidad).</t>
  </si>
  <si>
    <t>Reducir el riesgo de la atención en pacientes cardiovasculares.</t>
  </si>
  <si>
    <t>El Establecimiento de Sanidad Militar ha diseñado la herramienta de clasificación del riesgo cardiovascular que incluya dificultades de acceso al tratamiento ambulatorio.</t>
  </si>
  <si>
    <t xml:space="preserve">El Establecimiento de sanidad Militar capacita al personal sobre valoración del riesgo de enfermedad cardiovascular. </t>
  </si>
  <si>
    <t xml:space="preserve">Reducir el riesgo de la atención en pacientes cardiovasculares. </t>
  </si>
  <si>
    <t>El Establecimiento de Sanidad Militar brinda información clara y sensibiliza al paciente de potenciales riesgos y complicaciones derivados de la falta de un completo tratamiento ambulatorio, dejando el registro en la historia clínica del paciente.</t>
  </si>
  <si>
    <t xml:space="preserve">El Establecimiento de Sanidad Militar ha implementado acciónes comunitarias y redes de apoyo. </t>
  </si>
  <si>
    <t>El Establecimiento de Sanidad Militar brinda información clara y sensibiliza al paciente de potenciales riesgos y complicaciones derivados de la falta de un completo tratamiento ambulatorio, con reporte en la historia clínica.</t>
  </si>
  <si>
    <t>El Establecimiento de Sanidad Militar cuenta con herramienta de valoración del riesgo para paciente cardiovascular diagnósticado, integrada a la historia clínica.</t>
  </si>
  <si>
    <t xml:space="preserve">El Establecimiento de Sanidad Militar cuenta con GPC documentada, actualizada y socializada y con protocolos de manejo que establezcan que todo paciente con antecedentes de hipercolesterolemia familiar sea reconocido como paciente de alto riesgo para enfermedad cardiovascular. </t>
  </si>
  <si>
    <t xml:space="preserve">El Establecimiento de Sanidad Militar ha definido programas de promoción y prevención del riesgo cardiovascular enfocados a: identificación oportuna de los factores de riesgo cardiovascular, especialmente de niveles sub óptimos de colesterol y presión arterial en el paciente y las condiciones clínicas que pueden influir en el pronóstico y tratamiento. </t>
  </si>
  <si>
    <t>El Establecimiento de Sanidad Militar establece mecanismos para identificar pacientes de alto riesgo y la necesidad de una intervención urgente.</t>
  </si>
  <si>
    <t>El Establecimiento de Sanidad Militar sensibiliza y motiva al paciente en el control de factores de riesgo ya que cualquier reducción en éstos se asocia con algún beneficio.</t>
  </si>
  <si>
    <t>Mejorar la Seguridad en la obtención de ayudas diagnósticas.</t>
  </si>
  <si>
    <t>En el Establecimiento de Sanidad Militar los estudios radiológicos y de imágenes diagnósticas deben contar con los siguientes elementos:
- Nombre.
- Número de identificación o número de historia clínica.
- Género.
- Fecha de nacimiento o edad.
- Órgano objeto del estudio.</t>
  </si>
  <si>
    <t xml:space="preserve">Mejorar la Seguridad en la obtención de ayudas diagnósticas. </t>
  </si>
  <si>
    <t>Para los Establecimientos de Sanidad Militar que aplique, la prevención de la extravasación:
- Identificación y verificar acceso vascular.
- identificar pacientes de alto riesgo.</t>
  </si>
  <si>
    <t>El Establecimiento de Sanidad Militar ha definido para la prevención de fibrosis sistémica nefrogénica:
- Identificar pacientes con insuficiencia renal.
- Asegurar el procedimiento correcto y el paciente correcto en los departamentos de imágenes diagnósticas.</t>
  </si>
  <si>
    <t>El Establecimiento de Sanidad Militar ha definido medidas de radioprotección a pacientes.</t>
  </si>
  <si>
    <t>El Establecimiento de Sanidad Militar ha definido capacitación y reentrenamiento de los técnicos en el manejo de nuevos equipos. Se debe evitar el uso de radiaciones médicas innecesarias, como son:
- Repetir exámenes que ya se habían realizado.
- Pedir exámenes complementarios que seguramente no alteraran la atención al paciente.
- Pedir exámenes con demasiada frecuencia.
- Pedir exámenes inadecuados.
- No especificar en la orden médica la información clínica necesaria.
- Exceso de exámenes complementarios.
- Cumplir con las normas de radioprotección.
- El médico remitente debe tener un conocimiento claro de los estudios por modalidad, sus indicaciones, contraindicaciones así como las limitaciones y complicaciones de los mismos, para un uso racional y con la pertinencia debida.
- Conocer la posibilidad del diálogo del médico tratante y el radiólogo que permita tener criterios claros para la solicitud y la evaluación de los exámenes.
- En nuestro país se debe cumplir con la legislación, en cuanto a todo estudio radiológico y debe realizarse previa orden médica escrita (Resolución 9031 de 1990).</t>
  </si>
  <si>
    <t xml:space="preserve">Implementación de un protocolo estándar para evitar errores en la lectura e interpretación de las imágenes diagnósticas </t>
  </si>
  <si>
    <t xml:space="preserve">El Establecimiento de Sanidad Militar ha definido protocolo estandar para evitar errores de lectura e intrepretación, para servicios donde no radiólogos o radiólogos en entrenamiento interpretan en primera instancia las imágenes. Consiste en la reinterpretación de las imágenes por un radiólogo certificado, aunque genera problemas de costo y logísticos que cada ESM debe sopesar. </t>
  </si>
  <si>
    <t>Prevención de daño inducido por medios de contraste</t>
  </si>
  <si>
    <t>El Establecimiento de Sanidad Militar ha defindo la práctica que consiste en el uso de medios de contraste de baja osmolaridad en vez del uso de los de alta osmolaridad. Todos los estudios que han evaluado este efecto han coincidido en mostrar el efecto benéfico de la misma. Se requiere:
- Conocimiento de niveles de creatinina en sangre.
- Conocer los factores de riesgo, edad del paciente (mayor de 65 años), diabetes mellitus, función renal disminuida, insuficiencia cardiaca, toma de sustancias nefrotóxicas, analgésicos, antiinflamatorios, algunos antibióticos, deshidratación, dislipidemia, hiperuricemia y mieloma múltiple
- Evitar el uso de medio de contraste yodado repetido antes de las 72 horas.</t>
  </si>
  <si>
    <t xml:space="preserve">Reducir el riesgo de la atención de pacientes con enfermedad mental. </t>
  </si>
  <si>
    <t>El Establecimiento de Sanidad Militar debe desarrollar procesos para:
- Identificación del riesgo.
- Clasificación del riesgo al ingreso y egreso del paciente.
- Prevenir suicidio.
- Prevenir agresión física.
- Prevenir violación.
- Prevenir consumo de cigarrillo y psicoactivos.
- Prevenir pérdida de pacientes.
- Implementar protocolos de internación (sedación, suplencia alimentaria que le puede producir daño, barreras de infraestructura).</t>
  </si>
  <si>
    <t>El Establecimiento de Sanidad Militar ejecuta actividades de intervención primaria para la detección y tratamiento precoz de los síntomas.</t>
  </si>
  <si>
    <t>El Establecimiento de Sanidad Militar identifica durante la consulta situaciones que generan riesgo de recaída.</t>
  </si>
  <si>
    <t>El Establecimiento de Sanidad Militar ha definido aplicar el modelo de atención primaria integral haciendo participe a la familia y entorno del paciente/red de apoyo.</t>
  </si>
  <si>
    <t>El Establecimiento de Sanidad Militar incluye al paciente y su red de apoyo en programas de psicoeducación, dejando soporte en la historia clínica.</t>
  </si>
  <si>
    <t>El Establecimiento de Sanidad Militar define el diligenciamiento y consulta de registros clínicos para identificar: fuentes de estrés, amenazas habituales, circunstancias o riesgos conducentes a crisis o factores que aumentan su probabilidad, necesidades psicosociales del paciente y establecimiento de medidas de actuación frente a las mismas.</t>
  </si>
  <si>
    <t xml:space="preserve">El Establecimiento de Sanidad Militar define programas de psicoeducación dirigidos al paciente y su familia o red de apoyo con el fin de que estos identifiquen, de forma precoz, signos y síntomas de crisis. </t>
  </si>
  <si>
    <t>El Establecimiento de Sanidad Militar verifica la asignación oportuna de citas de seguimiento.</t>
  </si>
  <si>
    <t>El Establecimiento de Sanidad Militar brinda psicoeducación al paciente enfocada a disminuir el estigma y aumentar la consciencia de la enfermedad.</t>
  </si>
  <si>
    <t>El Establecimiento de Sanidad Militar documenta, actualiza, socializa y hace seguimiento a la implementación del protocolo de valoración del paciente con riesgo suicida y/o de autolesiones enfocado a identifcar las ideas o conductas suicidas por las cuales cursa el paciente: ideas de muerte, ideas suicidas, planes suicidas, tentativas de suicidio, suicidios consumados, equivalencias suicidas, suicidios disfrazados o encubiertos; exploración psicopatológica; valoración de los factores de riesgo; valoración de los factores de protección; perfil de alto riesgo suicida; intervención para el control de síntomas psicóticos.</t>
  </si>
  <si>
    <t>Prevención de la malnutrición o desnutrición.</t>
  </si>
  <si>
    <t>El Establecimiento de Sanidad Militar debe desarrollar procedimientos para garantizar que la dieta sea individual, balanceada y equilibrada que asegure el mejoramiento del paciente evitando dietas generalizadas y garantizando que sea el profesional en nutrición quien explique la dieta al paciente.</t>
  </si>
  <si>
    <t xml:space="preserve">Prevención de la malnutrición o desnutrición. </t>
  </si>
  <si>
    <t>El Establecimiento de Sanidad Militar debe promover:
- Asegurar que la información en la historia clínica sea completa y correcta.
- Verificar que los tratamientos nutricionales estén acordes con las guías de práctica clínica pertinentes.
- Asegurar la educación continua al personal de nutrición y dietética.
- Asegurar la coordinación con el equipo multidisciplinario.
- Verificar con el servicio de alimentación que la dieta suministrada era la ordenada por la nutricionista.
- Verificar aporte de nutrientes por kilo.
- Evitar las prescripciones nutricionales estereotipadas y no adaptadas a las necesidades individuales de cada paciente.
- Incluir medidas relacionadas con la definición de condiciones mínimas nutricionales para la realización de procedimientos quirúrgicos.</t>
  </si>
  <si>
    <t>El Establecimiento de Sanidad Militar cuenta con el desarrollo de estrategias con instrucciones escritas, claras y estandarizadas para el cuidado nutricional en el hogar, incluida la razón y los detalles sobre instrucciones de la dieta, suplementos de vitaminas y/o minerales recomendados, que puedan brindarse al paciente y a su cuidador al momento del egreso.</t>
  </si>
  <si>
    <t>El Establecimiento de Sanidad Militar realiza jornadas de tamizaje nutricional para identificar el riesgo, a todos los pacientes que ingresen al ESM.</t>
  </si>
  <si>
    <t>El Establecimiento de Sanidad Militar crea/fortalece una cultura institucional en que todas las partes interesadas valoren la nutrición del paciente como parte integral del cuidado.</t>
  </si>
  <si>
    <t>El Establecimiento de Sanidad Militar cuenta con reporte o alertas en la historia clínica relacionada con alimentos o componentes de riesgo según diagnóstico del paciente.</t>
  </si>
  <si>
    <t xml:space="preserve">INCENTIVAR PRÁCTICAS QUE MEJOREN LA ACTUACIÓN DE LOS PROFESIONALES </t>
  </si>
  <si>
    <t xml:space="preserve">Prevenir el cansancio del personal de salud. </t>
  </si>
  <si>
    <t>El Establecimiento de Sanidad Militar ha identificado el cansancio del personal de salud como uno de los factores que afectan la Seguridad de paciente. Debe incluir:
- Adecuada proporción de pacientes en relación al personal de Salud que presta servicios.
- Asignación de horas de jornada laboral.
- Prevención del trabajo en jornadas continuas entre instituciones que superen los límites máximos recomendados.
- Propiciar espacios y tiempos de descanso del personal de salud.</t>
  </si>
  <si>
    <t>El Establecimiento de Sanidad Militar define y desarrolla programas de recurso humano institucionales enfocados a la prevención de los factores desencadenantes de cansancio y el estrés como talleres de meditación, control de la respiración, relajación muscular, técnicas de atención, entre otros.</t>
  </si>
  <si>
    <t>El Establecimiento de Sanidad Militar realiza la identificación del síndrome del quemado mediante la evaluación de riesgos psicosociales.</t>
  </si>
  <si>
    <t>El Establecimiento de Sanidad Militar fortalece el sistema de seguridad y salud en el trabajo funcional que controle el riesgo psicosocial, con actividades como pausas activas, entrenamiento en manejo del estrés, entre otras.</t>
  </si>
  <si>
    <t>El Establecimiento de Sanidad Militar brinda educación en el síndrome de agotamiento, comportamientos de adaptación y herramientas para prevención y auto cuidado.</t>
  </si>
  <si>
    <t>El Establecimiento de Sanidad Militar define las competencias y responsabilidades, de forma precisa y realista, atendiendo a las capacidades reales.</t>
  </si>
  <si>
    <t>El Establecimiento de Sanidad Militar implementa programas dirigidos a la adquisición de destreza para la resolución de problemas, asertividad, manejo eficaz del tiempo.</t>
  </si>
  <si>
    <t>El Establecimiento de Sanidad Militar implementa programas dirigidos para la adquisición de destrezas en la mejora del control de las emociones para mantener la distancia emocional con el usuario, cliente, paciente (Técnicas de relajación, desconexión entre el mundo laboral y el mundo personal).</t>
  </si>
  <si>
    <t>El Establecimiento de Sanidad Militar implementa mecanismos para la promoción del cuidado personal de los funcionarios con capacitaciones enfocadas en el crecimiento personal y reforzamiento de su autoestima.</t>
  </si>
  <si>
    <t>INVOLUCRAR LOS PACIENTES Y SUS ALLEGADOS EN SU SEGURIDAD</t>
  </si>
  <si>
    <t>Ilustrar al paciente en el autocuidado de su seguridad.</t>
  </si>
  <si>
    <t>El Establecimiento de Sanidad Militar establece mecanismos para formar al personal de salud en técnicas de comunicación con el paciente y comunicación asertiva.</t>
  </si>
  <si>
    <t>El Establecimiento de Sanidad Militar ha implementado la atención por vía telefónica o “telecuidado” y el contacto con enfermos a través del teléfono para dar una mayor continuidad al tratamiento y apoyar a los pacientes a adoptar y mantener un estilo de vida que contribuya a controlar su enfermedad.</t>
  </si>
  <si>
    <t>El Establecimiento de Sanidad Militar implementa el sistema de recordatorio de citas a través del teléfono móvil para mejorar la eficacia de las tasas de asistencia en la enfermedad crónica de seguimiento.</t>
  </si>
  <si>
    <t>El Establecimiento de Sanidad Militar implementa capacitaciones a pacientes en autocuidado para prevenir y controlar las enfermedades crónicas.</t>
  </si>
  <si>
    <t>El Establecimiento de Sanidad Militar establece mecanismos para invitar al paciente a preguntar e indagar sobre su condición: - ¿Cuál es mi problema principal? (¿Qué enfermedad tengo?) - ¿Qué debo hacer? (¿Qué tratamiento debo seguir?) - ¿Por qué es importante para mí hacer eso, qué beneficios y riesgos tiene? - ¿A quién acudir cuando hay sospecha de riesgos para la atención?.</t>
  </si>
  <si>
    <t>El Establecimiento de Sanidad Militar desarrolla programas de pacientes por la seguridad del paciente.</t>
  </si>
  <si>
    <t>El Establecimiento de Sanidad Militar dispone de canales de comunicación a través de chat, redes sociales y mensajes de texto, teléfonos que promuevan estilos de vida saludables y específicos de acuerdo a la patología.</t>
  </si>
  <si>
    <t>El Establecimiento de Sanidad Militar establece rondas de seguridad del paciente con equipos multidisciplinarios que interactúen con los pacientes para verificar la adecuada comprensión de las actividades de cuidado en casa al paciente y/o su cuidador.</t>
  </si>
  <si>
    <t>El Establecimiento de Sanidad Militar tiene disponibilidad de material educativo con: 
- Información esencial, diseño claro y sencillo, fácil comprensión y manejo, material ilustrado.
- Folletos y recomendaciones suministradas a los pacientes para los cuidados en casa, garantizando un lenguaje comprensible.</t>
  </si>
  <si>
    <t>Facilitar las acciones colaborativas de pacientes y sus familias para promover la seguridad de la atención.</t>
  </si>
  <si>
    <t xml:space="preserve">El establecimiento de Sanidad Militar ha elaborado folletos explicando a los pacientes lo que pueden hacer para evitar errores en sus cuidados. </t>
  </si>
  <si>
    <t>El Establecimiento de Sanidad Militar promueve la formación de los pacientes/cuidadores sobre su enfermedad, los cuidados que requiere y los riesgos que conlleva la atención sanitaria y su prevención.</t>
  </si>
  <si>
    <t>El Establecimiento de Sanidad Militar promueve la participación activa de los pacientes/cuidadores en aspectos relacionados con la seguridad del paciente en sus contactos con el sistema de salud (comités mixtos de pacientes y profesionales, consejo de pacientes, etc.).</t>
  </si>
  <si>
    <t>El Establecimiento de Sanidad Militar dispone de un Plan de acogida al paciente que incluya información clara, completa y comprensible sobre sus derechos y obligaciones, los servicios sanitarios en los que se prestarán los cuidados, los riesgos que conlleva la asistencia y su implicación en la toma de decisiones.</t>
  </si>
  <si>
    <t>El Establecimiento de Sanidad Militar permite y promueve la presencia de un acompañante del paciente, siempre que sea posible, en todos los ámbitos de la asistencia sanitaria, especialmente en el caso de pacientes pediátricos o de aquellos con deterioro cognitivo.</t>
  </si>
  <si>
    <t>El Establecimiento de Sanidad Militar cuenta con directrices sobre cómo proporcionar información a los pacientes en materia de calidad asistencial y seguridad del paciente, fomentando la trasparencia de la información.</t>
  </si>
  <si>
    <t>Otras prácticas</t>
  </si>
  <si>
    <r>
      <rPr>
        <b/>
        <u/>
        <sz val="11"/>
        <color theme="1"/>
        <rFont val="Calibri"/>
        <family val="2"/>
        <scheme val="minor"/>
      </rPr>
      <t>Enfoque Sistémico:</t>
    </r>
    <r>
      <rPr>
        <sz val="11"/>
        <color theme="1"/>
        <rFont val="Calibri"/>
        <family val="2"/>
        <scheme val="minor"/>
      </rPr>
      <t xml:space="preserve">
Ejercicio de aplicación disciplinado que abarca todos los procesos y el contenido del estandar; que hace una visión de conjunto de la institucion; que contempla un ciclo
PHVA.</t>
    </r>
  </si>
  <si>
    <t>El enfoque es esporádico, no está presente en todos los servicios o procesos, no es sistemico y no se relaciona con el direccionamiento estratégico.</t>
  </si>
  <si>
    <r>
      <t>Comienzo de un enfoque sistemico para los propósitos básicos del estándar y empieza a estar presente en algunos servicios o procesos</t>
    </r>
    <r>
      <rPr>
        <sz val="10"/>
        <color rgb="FFFF0000"/>
        <rFont val="Verdana"/>
        <family val="2"/>
      </rPr>
      <t xml:space="preserve">. </t>
    </r>
    <r>
      <rPr>
        <sz val="10"/>
        <color theme="1"/>
        <rFont val="Verdana"/>
        <family val="2"/>
      </rPr>
      <t>El enfoque y los procesos a través de los cuales se despliega esta documentado.</t>
    </r>
  </si>
  <si>
    <r>
      <t>El enfoque es sistemico, alcanzable para lograr los propósitos del estándar que se desea evaluar en procesos claves</t>
    </r>
    <r>
      <rPr>
        <sz val="10"/>
        <color rgb="FFFF0000"/>
        <rFont val="Verdana"/>
        <family val="2"/>
      </rPr>
      <t>.</t>
    </r>
  </si>
  <si>
    <t>El enfoque es sistemico tiene buen grado de integración que responde a todos los propósitos del estándar en la mayoría de los procesos. Relacionado con el direccionamiento estratégico.</t>
  </si>
  <si>
    <t>El enfoque es explícito y se aplica de manera organizada en todos los procesos, responde a los distintos criterios del estándar y está relacionado con el direccionamiento estratégico.</t>
  </si>
  <si>
    <r>
      <rPr>
        <b/>
        <u/>
        <sz val="11"/>
        <color theme="1"/>
        <rFont val="Calibri"/>
        <family val="2"/>
        <scheme val="minor"/>
      </rPr>
      <t>Enfoque Proactivo:</t>
    </r>
    <r>
      <rPr>
        <sz val="11"/>
        <color theme="1"/>
        <rFont val="Calibri"/>
        <family val="2"/>
        <scheme val="minor"/>
      </rPr>
      <t xml:space="preserve">
Grado en que el enfoque es preventivo y se adelanta a la ocurrencia del problema de calidad, a partir de la gestion del riesgo.</t>
    </r>
  </si>
  <si>
    <t>Los enfoques son mayoritariamente reactivos, la informacion presentada es anecdotica y desarticulada, sin evidencia de la gestion del riesgo.</t>
  </si>
  <si>
    <t>Etapas iniciales de transición de la reacción a la prevención de problemas. Etapas iniciales de la gestion del riesgo.</t>
  </si>
  <si>
    <t>Enfoque mayoritariamente preventivo hacia el manejo y control de los procesos aún cuando existen algunos procesos en donde se actúa reactivamente. Se identifican herramientas de gestion del riesgo.</t>
  </si>
  <si>
    <t>El enfoque es mayoritariamente proactivo y preventivo en todos los procesos y se evidencian resultados parciales de la gestion del riesgo.</t>
  </si>
  <si>
    <t>El enfoque es proactivo y preventivo en todos los procesos. Hay evidencia de la
gestion del riesgo.</t>
  </si>
  <si>
    <r>
      <rPr>
        <b/>
        <u/>
        <sz val="11"/>
        <color theme="1"/>
        <rFont val="Calibri"/>
        <family val="2"/>
        <scheme val="minor"/>
      </rPr>
      <t>Enfoque evaluado y mejorado:</t>
    </r>
    <r>
      <rPr>
        <sz val="11"/>
        <color theme="1"/>
        <rFont val="Calibri"/>
        <family val="2"/>
        <scheme val="minor"/>
      </rPr>
      <t xml:space="preserve">
Forma en que se evalua y mejora el enfoque y su asimilación
</t>
    </r>
  </si>
  <si>
    <t>La información presentada es anecdótica y desarticulada, no hay evidencias (hechos y datos) .</t>
  </si>
  <si>
    <t>La evidencia de un proceso de evaluación y mejoramiento del enfoque es limitada. Esbozo de algunos hechos y datos, desarticulados.</t>
  </si>
  <si>
    <t>El proceso de mejoramiento está basado en hechos y datos (acciones específicas realizadas y registradas) sobre procesos claves que abarcan la mayoría de productos y servicios.</t>
  </si>
  <si>
    <t>Existe un proceso de mejoramiento basado en hechos y datos como herramienta básica de dirección.</t>
  </si>
  <si>
    <t>Existen ciclos sistemáticos de evaluación, la información recogida es consistente y válida, oportuna y se emplea para la evaluación y definir acciones de mejoramiento.</t>
  </si>
  <si>
    <t>IMPLEMENTACIÓN</t>
  </si>
  <si>
    <r>
      <rPr>
        <b/>
        <u/>
        <sz val="11"/>
        <color theme="1"/>
        <rFont val="Calibri"/>
        <family val="2"/>
        <scheme val="minor"/>
      </rPr>
      <t>Despliegue en la
institución:</t>
    </r>
    <r>
      <rPr>
        <sz val="11"/>
        <color theme="1"/>
        <rFont val="Calibri"/>
        <family val="2"/>
        <scheme val="minor"/>
      </rPr>
      <t xml:space="preserve">
Grado en que se ha implementado el enfoque y es consistente en los distintos servicios o procesos de la organización.
</t>
    </r>
  </si>
  <si>
    <t>El enfoque se ha implementado en algunos servicios o procesos pero se refleja su debilidad.</t>
  </si>
  <si>
    <t>La implementación del enfoque se da en algunos servicios o procesos operativos principales y existen brechas muy significativas en procesos importantes.</t>
  </si>
  <si>
    <t>La implementación está más avanzada en servicios o procesos claves y no existen grandes brechas con respecto a otros servicios o procesos.</t>
  </si>
  <si>
    <t>Existe un enfoque bien desplegado en todos los servicios o procesos, con brechas no significativas en aquellos de soporte.</t>
  </si>
  <si>
    <t>La implementación del enfoque se amplía continuamente para cubrir nuevos servicios o procesos en forma integral y responde al enfoque definido en todos los servicios o procesos claves.</t>
  </si>
  <si>
    <r>
      <rPr>
        <b/>
        <u/>
        <sz val="11"/>
        <color theme="1"/>
        <rFont val="Calibri"/>
        <family val="2"/>
        <scheme val="minor"/>
      </rPr>
      <t>Apropiación por el cliente interno y/o externo:</t>
    </r>
    <r>
      <rPr>
        <sz val="11"/>
        <color theme="1"/>
        <rFont val="Calibri"/>
        <family val="2"/>
        <scheme val="minor"/>
      </rPr>
      <t xml:space="preserve">
Grado en que el cliente del despliegue (cliente interno y/o externo) entiende y aplica el enfoque, según la naturaleza y propositos del estandar.
</t>
    </r>
  </si>
  <si>
    <t>El enfoque no lo apropian los clientes.</t>
  </si>
  <si>
    <t>Hay evidencias de apropiación a unos pocos clientes internos o externos, pero éste no es consistente.</t>
  </si>
  <si>
    <t>Hay evidencias de apropiación parcial del enfoque en los principales clientes con un grado mínimo de consistencia.</t>
  </si>
  <si>
    <t>El enfoque lo apropian la mayoría de los usuarios y es medianamente consistente.</t>
  </si>
  <si>
    <t>El enfoque está apropiado en la totalidad de los usuarios y es totalmente consistente.</t>
  </si>
  <si>
    <t>RESULTADOS</t>
  </si>
  <si>
    <r>
      <rPr>
        <b/>
        <u/>
        <sz val="11"/>
        <color theme="1"/>
        <rFont val="Calibri"/>
        <family val="2"/>
        <scheme val="minor"/>
      </rPr>
      <t>Pertinencia:</t>
    </r>
    <r>
      <rPr>
        <sz val="11"/>
        <color theme="1"/>
        <rFont val="Calibri"/>
        <family val="2"/>
        <scheme val="minor"/>
      </rPr>
      <t xml:space="preserve">
Grado en que los resultados referidos (hechos, datos e indicadores) se relacionan con los criterios y requisitos del estándar.
</t>
    </r>
  </si>
  <si>
    <t>Los datos presentados no responden a los factores, productos o servicios claves del estándar.</t>
  </si>
  <si>
    <t>Los datos presentados son parciales y se refieren a unos pocos factores, productos o servicios claves solicitados en el estándar.</t>
  </si>
  <si>
    <t>Los datos presentados se refieren al desempeño de algunos servicios o procesos claves, factores, productos y/o servicios solicitados.</t>
  </si>
  <si>
    <t>La mayoría de los resultados referidos se relacionan con el servicio o proceso, factores, productos y/o servicios solicitados en el estándar, alcanzando los objetivos y metas propuestas.</t>
  </si>
  <si>
    <t>Todos los resultados se relacionan con el servicio o proceso o el punto del estándar a evaluar y alcanzan los objetivos y metas propuestas</t>
  </si>
  <si>
    <r>
      <rPr>
        <b/>
        <u/>
        <sz val="11"/>
        <color theme="1"/>
        <rFont val="Calibri"/>
        <family val="2"/>
        <scheme val="minor"/>
      </rPr>
      <t>Consistencia:</t>
    </r>
    <r>
      <rPr>
        <sz val="11"/>
        <color theme="1"/>
        <rFont val="Calibri"/>
        <family val="2"/>
        <scheme val="minor"/>
      </rPr>
      <t xml:space="preserve">
Relacion de los resultados como producto de la implementacion del enfoque.</t>
    </r>
  </si>
  <si>
    <t>Solo existen ejemplos anecdóticos de aspectos poco relevantes y no hay evidencia de que sean resultado de la implementación del enfoque.</t>
  </si>
  <si>
    <t>Se comienzan a obtener resultados todavía incipientes de la aplicación del enfoque.</t>
  </si>
  <si>
    <t>Existe evidencia de algunos logros son causados por el enfoque implementado y por las acciones de mejoramiento</t>
  </si>
  <si>
    <t>La mayoría de los resultados responden a la implementación del enfoque y a las acciones de mejoramiento</t>
  </si>
  <si>
    <t>Todos los resultados son causados por la implementación de enfoques y a las acciones sistemáticas de mejoramiento</t>
  </si>
  <si>
    <r>
      <rPr>
        <b/>
        <u/>
        <sz val="11"/>
        <color theme="1"/>
        <rFont val="Calibri"/>
        <family val="2"/>
        <scheme val="minor"/>
      </rPr>
      <t>Avance de la
medición:</t>
    </r>
    <r>
      <rPr>
        <sz val="11"/>
        <color theme="1"/>
        <rFont val="Calibri"/>
        <family val="2"/>
        <scheme val="minor"/>
      </rPr>
      <t xml:space="preserve">
Grado en que la medicion responde a una práctica sistémica de la organización en un periodo de tiempo que le permita su consolidacion y existen indicadores definidos para la medicion del estandar evaluado, calidad y pertinencia de los mismos.</t>
    </r>
  </si>
  <si>
    <t>No existen indicadores que muestren tendencias en la calidad y el desempeño de los procesos. La organización se encuentra en una etapa muy temprana de medición.</t>
  </si>
  <si>
    <t>Existen algunos indicadores que muestran el desempeño de procesos. La organización se encuentra en una etapa media del desarrollo de la medición</t>
  </si>
  <si>
    <t>Existen indicadores que monitorean los procesos y muestran ya tendencias positivas de mejoramiento en algunos servicios o procesos claves, factores, productos y/o servicios solicitados en el estándar. Algunos servicios o procesos reportados pueden estar en etapas recientes de medición.</t>
  </si>
  <si>
    <t>Existen procesos de medición sistemáticos para la mayoría de los servicios o procesos y factores claves de éxito solicitados en el estándar</t>
  </si>
  <si>
    <t>Los resultados son monitoreados directamente por los líderes de todos los niveles de la organización y la información se utiliza para la toma de decisiones y el mejoramiento de los procesos.</t>
  </si>
  <si>
    <r>
      <rPr>
        <b/>
        <u/>
        <sz val="11"/>
        <color theme="1"/>
        <rFont val="Calibri"/>
        <family val="2"/>
        <scheme val="minor"/>
      </rPr>
      <t>Tendencia:</t>
    </r>
    <r>
      <rPr>
        <sz val="11"/>
        <color theme="1"/>
        <rFont val="Calibri"/>
        <family val="2"/>
        <scheme val="minor"/>
      </rPr>
      <t xml:space="preserve">
Desempeño de los indicadores en el tiempo. Puede ser positiva cuando los datos muestran una mejoria general a lo largo del tiempo.
</t>
    </r>
  </si>
  <si>
    <t>El estadio de la medición y por lo tanto de los resultados, no garantizan tendencias confiables</t>
  </si>
  <si>
    <t>Se muestran resultados muy recientes que aunque no permiten tener suficientes bases para establecer tendencias, el proceso es sistemático y se empiezan a tomar decisiones operativas con base en la información</t>
  </si>
  <si>
    <t>Se presentan tendencias de mejoramiento de algunos factores claves del estándar.
Proceso sistemático y estructurado.</t>
  </si>
  <si>
    <t>La mayoría de los indicadores alcanzan niveles satisfactorios y muestran firmes tendencias de mejoramiento de los servicios o procesos claves, factores, productos y/o servicios, lo cual se refleja en que van de bueno a excelente</t>
  </si>
  <si>
    <t>Se observan tendencias positivas y sostenidas de mejoramiento de todos los datos a lo largo del tiempo</t>
  </si>
  <si>
    <r>
      <rPr>
        <b/>
        <u/>
        <sz val="11"/>
        <color theme="1"/>
        <rFont val="Calibri"/>
        <family val="2"/>
        <scheme val="minor"/>
      </rPr>
      <t>Comparación:</t>
    </r>
    <r>
      <rPr>
        <sz val="11"/>
        <color theme="1"/>
        <rFont val="Calibri"/>
        <family val="2"/>
        <scheme val="minor"/>
      </rPr>
      <t xml:space="preserve">
Grado en que los resultados son comparados con referentes nacionales e internacionales y la calidad de los mismos.</t>
    </r>
  </si>
  <si>
    <t>No existen políticas, ni prácticas de comparación de los procesos de la organización con los mejores.</t>
  </si>
  <si>
    <t>Se encuentran algunas prácticas independientes de comparación, poco estructuradas y no sistemáticas.</t>
  </si>
  <si>
    <t>Existe una política de comparación con las mejores prácticas y se encuentra en etapa temprana de comparación de algunos procesos, productos críticos y servicios solicitados en el estándar.</t>
  </si>
  <si>
    <t>Se encuentra en etapa madura de comparación con las mejores prácticas a nivel nacional de servicios o procesos, productos, factores y/o servicios claves solicitados en el estándar.</t>
  </si>
  <si>
    <t>Los resultados son comparados con referentes nacionales e internacionales y se ubican en niveles cercanos a las tendencias de clase mundial.
Cuenta con un sistema de evaluación y mejora de los sistemas de comparación.</t>
  </si>
  <si>
    <t>En esta sección se pueden visualizar los resultados de cada práctica segura en enfoque, implementación y resultado</t>
  </si>
  <si>
    <t>(Todas)</t>
  </si>
  <si>
    <t>Valores</t>
  </si>
  <si>
    <t>Promedio de Enfoque sistémico</t>
  </si>
  <si>
    <t>Promedio de Enfoque proactivo</t>
  </si>
  <si>
    <t>Promedio de Enfoque evaluado y mejorado</t>
  </si>
  <si>
    <t>Promedio de Despliegue en la institución</t>
  </si>
  <si>
    <t>Promedio de Apropiación por el cliente interno y/o externo</t>
  </si>
  <si>
    <t>Promedio de Pertinencia</t>
  </si>
  <si>
    <t>Promedio de Consistencia</t>
  </si>
  <si>
    <t>Promedio de Avance de la medición</t>
  </si>
  <si>
    <t>Promedio de Tendencia</t>
  </si>
  <si>
    <t>Promedio de Comparación</t>
  </si>
  <si>
    <t>OPORTUNIDADES DE MEJORA</t>
  </si>
  <si>
    <t>_ TOTAL</t>
  </si>
  <si>
    <t>Nota: Las oportunidades de mejora listadas en esta sección se traen automáticamente de la hoja "1. Autoevaluación"</t>
  </si>
  <si>
    <t>FACTORES CRÍTICOS DE ÉXITO 
(Califique 1 o 3 o 5)</t>
  </si>
  <si>
    <t>CALIFICACIÓN CUANTITATIVA</t>
  </si>
  <si>
    <t>PROCESO O SERVICIO QUE SE IMPACTA</t>
  </si>
  <si>
    <t>¿PROCESO A PRIORIZAR?</t>
  </si>
  <si>
    <t>RIESGO</t>
  </si>
  <si>
    <t>COSTO</t>
  </si>
  <si>
    <t>VOLUMEN</t>
  </si>
  <si>
    <t>TOTAL</t>
  </si>
  <si>
    <t>CALIDAD ESPERADA</t>
  </si>
  <si>
    <t>SI</t>
  </si>
  <si>
    <t xml:space="preserve">El Establecimiento de Sanidad Militar brinda capacitación al cliente interno en los aspectos relevantes de la seguridad del paciente, con enfoque a:
*Orientado al riesgo que genere para la seguridad del paciente el proceso de atención en salud a cargo del trabajador de la salud.
*Ilustrado, en lo posible, con ejemplos de la cotidianidad de la institución.
*La forma en que se presenten los contenidos al trabajador de la salud debe </t>
  </si>
  <si>
    <t>NO</t>
  </si>
  <si>
    <t>end</t>
  </si>
  <si>
    <t>CRITERIO</t>
  </si>
  <si>
    <t>No representa ningún riesgo para los usuarios, trabajadores o la institución.</t>
  </si>
  <si>
    <t>Si falla la práctica es poco costoso para la institución (imagen, no calidad, demandas).</t>
  </si>
  <si>
    <t xml:space="preserve">La práctica desarrolla procedimientos que se ejecutan solo  algunas veces al año. </t>
  </si>
  <si>
    <t>Representa un riesgo mínimo para los usuarios, trabajadores o la institución.</t>
  </si>
  <si>
    <t>Si falla la práctica trae costos importantes para la institución (imagen, no calidad, demandas).</t>
  </si>
  <si>
    <t>La práctica desarrolla procedimientos que se ejecutan varias veces al mes.</t>
  </si>
  <si>
    <t>Representa un alto para los usuarios, trabajadores o la institución.</t>
  </si>
  <si>
    <t>Si falla la práctica es muy costoso para la institución (imagen, no calidad, demandas).</t>
  </si>
  <si>
    <t>La práctica desarrolla procedimientos que se ejecutan muchas veces al día.</t>
  </si>
  <si>
    <t>Calificación total entre &gt;= 75 y 125</t>
  </si>
  <si>
    <t>Calificación total entre &gt;= 26 y 74</t>
  </si>
  <si>
    <t>Calificación total entre 1 y 25</t>
  </si>
  <si>
    <t>CLIC EN "DATOS" Y "ACTUALIZAR TODO"</t>
  </si>
  <si>
    <r>
      <t xml:space="preserve">En esta sección se traeran todas las oportunidades de mejora cuya calificación de </t>
    </r>
    <r>
      <rPr>
        <b/>
        <u/>
        <sz val="16"/>
        <color rgb="FFC00000"/>
        <rFont val="Calibri"/>
        <family val="2"/>
        <scheme val="minor"/>
      </rPr>
      <t xml:space="preserve">priorización en los factores criticos de éxitos sea igual o superior a 75. </t>
    </r>
    <r>
      <rPr>
        <b/>
        <sz val="16"/>
        <color rgb="FFC00000"/>
        <rFont val="Calibri"/>
        <family val="2"/>
        <scheme val="minor"/>
      </rPr>
      <t>Despues de que importe las oportundiades de mejora, puede dar formato como tabla a esta hoja de trabajo.</t>
    </r>
  </si>
  <si>
    <t>N°</t>
  </si>
  <si>
    <t>NOMBRE DEL INDICADOR ASOCIADO A LA OPORTUNIDAD DE MEJORA</t>
  </si>
  <si>
    <t>META DEL INDICADOR</t>
  </si>
  <si>
    <t>TENDENCIA (CRECIENTE O DECRECIENTE)</t>
  </si>
  <si>
    <t>FORMULA DEL INDICADOR</t>
  </si>
  <si>
    <t>FUENTE DE INFORMACIÓN PARA EL CALCULO DEL INDICADOR</t>
  </si>
  <si>
    <t>RESPONSABLE DE LA MEDICIÓN</t>
  </si>
  <si>
    <t>PERIODICIDAD DE LA MEDICIÓN</t>
  </si>
  <si>
    <t>FECHA DE LA MEDICIÓN INICIAL</t>
  </si>
  <si>
    <t>CALIDAD OBSERVADA INICIAL (RESULTADO INICIAL DEL INDICADOR ANTES DE LAS ACCIONES DE MEJORAMIENTO)</t>
  </si>
  <si>
    <t>BRECHA (DIFERENCIA ENTRE LA META Y LA CALIDAD OBSERVADA INICIAL)</t>
  </si>
  <si>
    <t>Creciente</t>
  </si>
  <si>
    <t>No</t>
  </si>
  <si>
    <t>ETAPA</t>
  </si>
  <si>
    <t>PROCESO</t>
  </si>
  <si>
    <t>OBJETIVO DE LA AUDITORIA</t>
  </si>
  <si>
    <t>FECHA DE LA AUDITORIA</t>
  </si>
  <si>
    <t>HORA DE LA AUDITORIA</t>
  </si>
  <si>
    <t>RESPONSABLE (S)</t>
  </si>
  <si>
    <t>¿SE CUMPLIÓ CON LA AUDITORIA?</t>
  </si>
  <si>
    <t>CAUSA DE INCUMPLIMIENTO</t>
  </si>
  <si>
    <t>FECHA DE REPROGRAMACION DE AUDITORIA</t>
  </si>
  <si>
    <t>PROGRAMA DE AUDITORIA PARA EL MEJORAMIENTO DE LA CALIDAD EN SALUD
SECCIÓN 5. FORMULACIÓN DEL PLAN DE ACCIÓN Y SEGUIMIENTO DE LA EJECUCIÓN</t>
  </si>
  <si>
    <t>CONSOLIDADO PRIMER SEGUIMIENTO</t>
  </si>
  <si>
    <t>CONSOLIDADO SEGUNDO SEGUIMIENTO</t>
  </si>
  <si>
    <t>CONSOLIDADO TERCER SEGUIMIENTO</t>
  </si>
  <si>
    <t>CONSOLIDADO CUARTO SEGUIMIENTO</t>
  </si>
  <si>
    <t>ESTADO ACCIONES</t>
  </si>
  <si>
    <t>NUMERO DE ACCIONES</t>
  </si>
  <si>
    <t>%</t>
  </si>
  <si>
    <t>Sin iniciar</t>
  </si>
  <si>
    <t>En ejecución</t>
  </si>
  <si>
    <t>Cerrado</t>
  </si>
  <si>
    <t>Cancelado</t>
  </si>
  <si>
    <t>SEGUIMIENTO A LA EJECUCIÓN</t>
  </si>
  <si>
    <t>PRIMER SEGUIMIENTO</t>
  </si>
  <si>
    <t>SEGUNDO SEGUIMIENTO</t>
  </si>
  <si>
    <t>TERCER SEGUIMIENTO</t>
  </si>
  <si>
    <t>CUARTO SEGUIMIENTO</t>
  </si>
  <si>
    <t>OPORTUNIDAD DE MEJORA</t>
  </si>
  <si>
    <t>QUÉ/ACCIÓN</t>
  </si>
  <si>
    <t>CÓMO</t>
  </si>
  <si>
    <t>POR QUÉ</t>
  </si>
  <si>
    <t>DÓNDE</t>
  </si>
  <si>
    <t>CUANDO INICIA</t>
  </si>
  <si>
    <t>CUANDO FINALIZA</t>
  </si>
  <si>
    <t>QUIEN</t>
  </si>
  <si>
    <t>FECHA DE SEGUIMIENTO</t>
  </si>
  <si>
    <t>DESCRIPCIÓN DE ACTIVIDADES REALIZADAS</t>
  </si>
  <si>
    <t>ESTADO DE CUMPLIMIENTO</t>
  </si>
  <si>
    <t>PROBLEMAS EN EL CUMPLIMIENTO DEL PLAN</t>
  </si>
  <si>
    <t>FECHA DE SEGUIMIENTO2</t>
  </si>
  <si>
    <t>DESCRIPCIÓN DE ACTIVIDADES REALIZADAS2</t>
  </si>
  <si>
    <t>ESTADO DE CUMPLIMIENTO3</t>
  </si>
  <si>
    <t>PROBLEMAS EN EL CUMPLIMIENTO DEL PLAN3</t>
  </si>
  <si>
    <t>FECHA DE SEGUIMIENTO3</t>
  </si>
  <si>
    <t>DESCRIPCIÓN DE ACTIVIDADES REALIZADAS3</t>
  </si>
  <si>
    <t>ESTADO DE CUMPLIMIENTO4</t>
  </si>
  <si>
    <t>PROBLEMAS EN EL CUMPLIMIENTO DEL PLAN4</t>
  </si>
  <si>
    <t>FECHA DE SEGUIMIENTO4</t>
  </si>
  <si>
    <t>DESCRIPCIÓN DE ACTIVIDADES REALIZADAS4</t>
  </si>
  <si>
    <t>ESTADO DE CUMPLIMIENTO2</t>
  </si>
  <si>
    <t>PROBLEMAS EN EL CUMPLIMIENTO DEL PLAN2</t>
  </si>
  <si>
    <t>NOMBRE DEL INDICADOR</t>
  </si>
  <si>
    <t>META</t>
  </si>
  <si>
    <t>FECHA SEGUIMIENTO 1</t>
  </si>
  <si>
    <t>RESULTADO SEGUIMIENTO 1</t>
  </si>
  <si>
    <t>¿SE REQUIERE REPLANTEAR ACCIONES DE MEJORA?</t>
  </si>
  <si>
    <t>FECHA SEGUIMIENTO 2</t>
  </si>
  <si>
    <t>RESULTADO SEGUIMIENTO 2</t>
  </si>
  <si>
    <t>¿SE REQUIERE REPLANTEAR ACCIONES DE MEJORA?2</t>
  </si>
  <si>
    <t>FECHA SEGUIMIENTO 3</t>
  </si>
  <si>
    <t>RESULTADO SEGUIMIENTO 3</t>
  </si>
  <si>
    <t>¿SE REQUIERE REPLANTEAR ACCIONES DE MEJORA?3</t>
  </si>
  <si>
    <t>FECHA SEGUIMIENTO 4</t>
  </si>
  <si>
    <t>RESULTADO SEGUIMIENTO 4</t>
  </si>
  <si>
    <t>¿SE REQUIERE REPLANTEAR ACCIONES DE MEJORA?4</t>
  </si>
  <si>
    <t>RESULTADO MEDICIÓN FINAL</t>
  </si>
  <si>
    <t>DESCRIPCIÓN DE LAS ACCIONES DE MEJORAMIENTO IMPLEMENTADAS</t>
  </si>
  <si>
    <t>DESCRIPCIÓN DE LOS DOCUMENTOS ESTANDARIZADOS</t>
  </si>
  <si>
    <t>APRENDIZAJE ORGANIZACIONAL</t>
  </si>
  <si>
    <t>FECHA SOCIALIZACIÓN DE DOCUMENTOS ESTANDARIZADOS</t>
  </si>
  <si>
    <t>CONTINUIDAD DE LA MEJORA (Describir acciones pendientes)</t>
  </si>
  <si>
    <t>¿POSIBILIDAD DE MEJORA? 
SI - NO</t>
  </si>
  <si>
    <t>NUMERADOR</t>
  </si>
  <si>
    <t>DENOMINADOR</t>
  </si>
  <si>
    <t>UNIDAD DE MEDICION</t>
  </si>
  <si>
    <t>FACTOR</t>
  </si>
  <si>
    <t>FÓRMULA DEL INDICADOR</t>
  </si>
  <si>
    <t>PROPORCIÓN DE PERSONAL QUE CONOCE LA SEGURIDAD DEL PACIENTE</t>
  </si>
  <si>
    <t xml:space="preserve">Respuesta De acuerdo/ Muy de acuerdo” o “La mayoría de veces/ siempre de los profesionales de la salud en la encuesta de "clima de seguridad del paciente". </t>
  </si>
  <si>
    <t>Total de profesionales asistenciales encuestados</t>
  </si>
  <si>
    <t>Porcentual</t>
  </si>
  <si>
    <t>Se divide el numerador entre el denominador y el resultado se multiplica por el factor y se presenta con una cifra decimal</t>
  </si>
  <si>
    <t>NUMERO DE ACTIVIDADES Y/O PROGRAMAS ENFOCADOS EN LA IDENTIFICACIÓN DEL RIESGOS PARA LA SEGURIDAD DEL PACIENTE</t>
  </si>
  <si>
    <t>Número de actividades realizados por el ESM, con enfoque a la identificación del riesgo para la seguridad del paciente.</t>
  </si>
  <si>
    <t>Total de actividades programadas por el ESM, con enfoque a la identificación del riesgo para la seguridad del paciente.</t>
  </si>
  <si>
    <t>Se divide el numerador entre el denominador y el resultado se multiplica por el factor * 100</t>
  </si>
  <si>
    <t>PROPORCIÓN DE REMISIONES AUTORIZADAS</t>
  </si>
  <si>
    <t xml:space="preserve">Número de usuarios remitidos a la red externa para atención por urgencias, que cuentan con autorización anterior al traslado. </t>
  </si>
  <si>
    <t>Número de total de autorizaciones solicitadas para remisión a la red externa</t>
  </si>
  <si>
    <t>OPORTUNIDAD EN EL SEGUIMIENTO A PROCEDIMIENTOS REALIZADOS EN IPS CONTRATADAS</t>
  </si>
  <si>
    <t xml:space="preserve">Sumatoria del número de procedimientos y/o hospitalizaciones remitidas a la IPS contratada, a las que se ha realizado seguimiento </t>
  </si>
  <si>
    <t>Sumatoria total del número de procedimientos y/o hospitalizaciones remitidas a la IPS contratada.</t>
  </si>
  <si>
    <t>PROPORCIÓN DE EVALUACIÓN DE RIESGO DURANTE LA ATENCIÓN EN SALUD</t>
  </si>
  <si>
    <t>Número de pacientes que al ingreso al ESM fueron evaluados para identificación del riesgo relacionado con la seguridad del paciente.</t>
  </si>
  <si>
    <t xml:space="preserve">Número total de pacientes que visitan el ESM. </t>
  </si>
  <si>
    <t>Divide numerador entre el denominador y multiplica por el factor. El resultado se presenta con una cifra decimal</t>
  </si>
  <si>
    <t>OPORTUNIDAD DE ENTREGA DE MEDICAMENTOS</t>
  </si>
  <si>
    <t>Número total de medicamentos ordenados por el médico que son entregados por la farmacia desde la primera vez que el afiliado o su representante presenta la fórmula</t>
  </si>
  <si>
    <t>Número total de medicamentos solicitados a la farmacia por el afiliado o su representante durante el período</t>
  </si>
  <si>
    <t>Se divide el numerador entre el denominador y el resultado se multiplica por el factor * 100. El resultado se presenta con una cifra decimal</t>
  </si>
  <si>
    <t>PROPORCIÓN DE VIGILANCIA DE EVENTOS ADVERSOS</t>
  </si>
  <si>
    <t>Número total de eventos adversos detectados y gestionados</t>
  </si>
  <si>
    <t>Número total de eventos adversos detectados</t>
  </si>
  <si>
    <t>Número de pacientes que al ingreso al ESM fueron evaluados para identificación del riesgo relacionado con la seguridad del paciente</t>
  </si>
  <si>
    <t xml:space="preserve">NUMERO DE ACTIVIDADES Y/O CAPACITACIONES CON ENFOQUE AL DESARROLLO DE COMPETENCIAS DE LOS FUNCIONARIOS DEL ESM. </t>
  </si>
  <si>
    <t xml:space="preserve">Número de actividades y/o capacitaciones realizadas en el ESM, con el enfoque al desarrollo de competencias y responsabilidades de los funcionarios del ESM.  </t>
  </si>
  <si>
    <t>Total de actividades programadas por el ESM, con el enfoque al desarrollo de competencias y responsabilidades de los funcionarios del ESM</t>
  </si>
  <si>
    <t>PROPORCIÓN DEL PACIENTE TRAZADOR</t>
  </si>
  <si>
    <t>Número de usuarios de quienes se les realizo el seguimiento por medio de la historia clinica para identificación del riesgo</t>
  </si>
  <si>
    <t>Número total de usuarios se programo el seguimiento por medio de la historia clinica para identificación del riesgo</t>
  </si>
  <si>
    <t>NUMERO DE ACTIVIDADES Y/O PROGRAMAS ENFOCADOS AL MONITOREO DE ACCIONES INSEGURAS EN SALUD</t>
  </si>
  <si>
    <t>Número de actividades realizados por el ESM, enfocados al monitoreo de acciones inseguras en salud.</t>
  </si>
  <si>
    <t>Total de actividades programadas por el ESM, enfocados al monitoreo de acciones inseguras en salud.</t>
  </si>
  <si>
    <t>PROPORCIÓN IMPLEMENTACIÓN HERRAMIENTA SALUD.SIS</t>
  </si>
  <si>
    <t xml:space="preserve">Número de especialidades que cuentan con la impementación de la herramienta salud.sis </t>
  </si>
  <si>
    <t xml:space="preserve">Número total de especialidades ofertados por el ESM. </t>
  </si>
  <si>
    <t>PLAN DE CONTIGENCIA MANEJO DE LA HISTORIA CLINICA</t>
  </si>
  <si>
    <t xml:space="preserve">Número de historias clínicas físicas adjuntas a la herramienta salud.sis. </t>
  </si>
  <si>
    <t xml:space="preserve">Total de historias clínicas encontradas en el archivo de estas. </t>
  </si>
  <si>
    <t>PROPORCIÓN DE EVALUACION DE RIESGOS DE INFECCIÓN INTRAHOSPITALARIA</t>
  </si>
  <si>
    <t>Número de evaluaciones de condiciones ambientales realizadas en cada servicio.</t>
  </si>
  <si>
    <t xml:space="preserve">Total de actividades programadas por el ESM, con enfoque a las condiciones ambientales en cada servicio. </t>
  </si>
  <si>
    <t>PROPORCIÓN DE PACIENTES IDENTIFICADOS CORRECTAMENTE</t>
  </si>
  <si>
    <t>Número de pacientes identificados con mínimo dos datos personales en el brazalete o herramienta implementada.</t>
  </si>
  <si>
    <t>Total de pacientes identificados con brazalete o herramienta implementada</t>
  </si>
  <si>
    <t>Se divide el numerador entre el denominados y el resultado se multiplica por el factor</t>
  </si>
  <si>
    <t xml:space="preserve">PROPORCIÓN CASOS REGISTRADOS </t>
  </si>
  <si>
    <t xml:space="preserve">Número de casos registrados y con seguimiento como casos excepcionales.  </t>
  </si>
  <si>
    <t xml:space="preserve">Número total de casos clasificados como casos excepcionales.  </t>
  </si>
  <si>
    <t>NUMERO DE ACTIVIDADES Y/O PROGRAMAS DE RECURSO HUMANO ENFOCADOS A LA TOMA DE CONCIENCIA DE LA CORRECTA IDENTIFICACIÓN DE MUESTRAS</t>
  </si>
  <si>
    <t>Número de actividades por el ESM, en donde se evidencia como principal factor contributivo la toma de conciencia de la correcta identificacion de muestras.</t>
  </si>
  <si>
    <t>Total de actividades gestionados por el ESM, para la toma de conciencia de la correcta identificacion de muestras.</t>
  </si>
  <si>
    <t xml:space="preserve">NUMERO DE ACTIVIDADES Y/O CAPACITACIONES CON ENFOQUE AL PROTOCOLO DE IDENTIFICACION DEL PACIENTE Y MUESTRAS BIOLÓGICAS. </t>
  </si>
  <si>
    <t xml:space="preserve">Número de actividades realizadas por el ESM, con enfoque al protocolo de identificacion del paciente y muestras biológicas. </t>
  </si>
  <si>
    <t xml:space="preserve">Total de actividades programadas por el ESM, con enfoque al protocolo de identificacion del paciente y muestras biológicas. </t>
  </si>
  <si>
    <t xml:space="preserve">NUMERO DE ACTIVIDADES Y/O CAPACITACIONES DEL PROTOCOLO PARA LA ACEPTACIÓN Y RECHAZO TOMA DE MUESTRAS. </t>
  </si>
  <si>
    <t xml:space="preserve">Número de actividades y/o capacitaciones realizadas en el ESM, del protocolo para la aceptacion y rechazo de toma de muestras. </t>
  </si>
  <si>
    <t xml:space="preserve">Total de actividades programadas por el ESM, del protocolo para la aceptacion y rechazo de toma de muestras. </t>
  </si>
  <si>
    <t>PROPORCIÓN MONITOREO DE INSUMOS</t>
  </si>
  <si>
    <t>Control del consumo de insumos por cada usuario</t>
  </si>
  <si>
    <t>Total de insumos que se encuentranasignados en el laboratorio clínico</t>
  </si>
  <si>
    <t xml:space="preserve">NUMERO DE ACTIVIDADES Y/O CAPACITACIONES DEL PROTOCOLO DE BUENAS PRACTICAS EN EL LABORATORIO CLÍNICO. </t>
  </si>
  <si>
    <t xml:space="preserve">Número de actividades y/o capacitaciones realizadas en el ESM, con el enfoque de socializacion de losprotocolos de buenas practicas en el laboratorio clínico.  </t>
  </si>
  <si>
    <t xml:space="preserve">Total de actividades programadas por el ESM,con el enfoque de socializacion de losprotocolos de buenas practicas en el laboratorio clínico.  </t>
  </si>
  <si>
    <t>PROPORCIÓN DE IMPLEMENTACION  DEL FORMATO DE EXÁMENES DE LABORATORIO</t>
  </si>
  <si>
    <t>Número de funcionarios del ESM que implementan el formato de solicitud de examenes de laboratorio.</t>
  </si>
  <si>
    <t xml:space="preserve">Total de examenes de laboratorio solicitados con el uso del formato estandarizado. </t>
  </si>
  <si>
    <t>PROPORCIÓN DE IMPLEMENTACIÓN DE LISTA DE CHEQUEO</t>
  </si>
  <si>
    <t>Número de listas de chequeo implementadas con los usuarios que incluya los atos requeridos para adecuada atención</t>
  </si>
  <si>
    <t>Total de pacientes remitidos a laboratorio clínico</t>
  </si>
  <si>
    <t>PROPORCIÓN VERIFICACIÓN TÉCNICA A HISTORIA CLÍNICA</t>
  </si>
  <si>
    <t xml:space="preserve">Número de historias clínicas auditadas con pertinencia de solicitud de laboratorios clínicos según informe de estas. </t>
  </si>
  <si>
    <t xml:space="preserve">Número total de historias clínicas auditadas con verificadas. </t>
  </si>
  <si>
    <t>Número de pacientes identificados con pruebas procesas correctamente según el paciente correcto.</t>
  </si>
  <si>
    <t xml:space="preserve">Total de pacientes y pruebas realizadas. </t>
  </si>
  <si>
    <t xml:space="preserve">Número de actividades y/o capacitaciones realizadas en el ESM, con el enfoque de socialización de los protocolos de buenas practicas en el laboratorio clínico.  </t>
  </si>
  <si>
    <t xml:space="preserve">Total de actividades programadas por el ESM,con el enfoque de socialización de los protocolos de buenas practicas en el laboratorio clínico.  </t>
  </si>
  <si>
    <t xml:space="preserve">NUMERO DE ACTIVIDADES Y/O CAPACITACIONES DEL PROTOCOLO DE BUENAS PRACTICAS. </t>
  </si>
  <si>
    <t xml:space="preserve">Número de actividades y/o capacitaciones realizadas en el ESM, con el enfoque de socializacion de los protocolos de buenas practicas.  </t>
  </si>
  <si>
    <t xml:space="preserve">Total de actividades programadas por el ESM,con el enfoque de socializacion de losprotocolos de buenas practicas.  </t>
  </si>
  <si>
    <t>NUMERO DE ACTIVIDADES Y/O PROGRAMAS ENFOCADOS EN LA IDENTIFICACIÓN DEL RIESGOS CARDIOVASCULAR DE LOS USUARIOS</t>
  </si>
  <si>
    <t>Número de actividades realizados por el ESM, con enfoque en la identificación del riesgo cardiovascular de los usuarios.</t>
  </si>
  <si>
    <t>Total de actividades programadas por el ESM, con enfoque en la identificación del riesgo cardiovascular de los usuario.</t>
  </si>
  <si>
    <t>NUMERO DE ACTIVIDADES Y/O PROGRAMAS ENFOCADOS EN LA IDENTIFICACIÓN DEL RIESGOS DE LOS USUARIOS</t>
  </si>
  <si>
    <t>Número de actividades realizados por el ESM, con enfoque en la identificación del riesgos de los usuarios.</t>
  </si>
  <si>
    <t>Total de actividades programadas por el ESM, con enfoque en la identificación del riesgos de los usuario.</t>
  </si>
  <si>
    <t xml:space="preserve">Número de pacientes que al ingreso al ESM se les aplico la herramienta de valoracion del riesgo cardiovascular </t>
  </si>
  <si>
    <t xml:space="preserve">Número total de pacientes que visitan la consulta de riesgo carviovascular ESM. </t>
  </si>
  <si>
    <t>Relación porcentual</t>
  </si>
  <si>
    <t>NUMERO DE ACTIVIDADES Y/O PROGRAMAS ENFOCADOS EN LA IDENTIFICACIÓN DEL RIESGO DE LOS USUARIOS</t>
  </si>
  <si>
    <t>NUMERO DE ACTIVIDADES Y/O PROGRAMAS ENFOCADOS AL BIENESTAR DEL USUARIO</t>
  </si>
  <si>
    <t xml:space="preserve">Número de actividades realizadas por el ESM, con enfoque al bienestar del usuario. </t>
  </si>
  <si>
    <t>Total de actividades programadas por el ESM, con enfoque al bienestar del usuario.</t>
  </si>
  <si>
    <t>Número de actividades realizados por el ESM, con enfoque en la identificación del riesgos de los usuarios con el registro en la historia clìnica.</t>
  </si>
  <si>
    <t>PROPORCIÒN DE CITAS DE SEGUIMIENTO</t>
  </si>
  <si>
    <t xml:space="preserve">Nùmero de usuarios que asisten a la cita de seguimiento en el periodo indicado para continuidad del tratamiento. </t>
  </si>
  <si>
    <t xml:space="preserve">Numero total de usuarios que se les entrega orden de seguimiento como continuidad del tratamiento. </t>
  </si>
  <si>
    <t>NUMERO DE ACTIVIDADES Y/O PROGRAMAS ENFOCADOS AL DESARROLLO DE TAMIZAJE NUTRICIONAL</t>
  </si>
  <si>
    <t>Número de actividades realizados por el ESM, con enfoque a la realizacion de jornadas de tamizaje nutricional.</t>
  </si>
  <si>
    <t>Total de actividades programadas por el ESM, con enfoque a la realizacion de jornadas de tamizaje nutricional.</t>
  </si>
  <si>
    <t>NUMERO DE ACCIONES INSEGURAS EN SALUD ASOCIADO AL CANSANCIO DEL PERSONAL EN SALUD</t>
  </si>
  <si>
    <t>Número de eventos adversos gestionados por la institución, en donde se evidencia como principal factor contributivo el cansancio del personal de salud.</t>
  </si>
  <si>
    <t>Total de eventos adversos gestionados por la institución</t>
  </si>
  <si>
    <t>NUMERO DE ACTIVIDADES Y/O PROGRAMAS DE RECURSO HUMANO ENFOCADOS AL CANSANCIO Y ESTRÉS DE LOS FUNCIONARIOS</t>
  </si>
  <si>
    <t>Número de actividades y/o programas gestionados por el ESM, en donde se evidencia como principal factor contributivo el cansancio del personal de salud.</t>
  </si>
  <si>
    <t>Total de actividades y/o programas gestionados por el ESM, gestionados por la institución.</t>
  </si>
  <si>
    <t>NUMERO DE ACTIVIDADES Y/O PROGRAMAS DE RECURSO HUMANO ENFOCADOS AL BIENESTAR DE LOS FUNCIONARIOS</t>
  </si>
  <si>
    <t>Número de actividades y/o programas gestionados por el ESM, enfocados al bienestar de los funcionarios del ESM.</t>
  </si>
  <si>
    <t xml:space="preserve">Total de actividades y/o programas gestionados por el ESM, enfocados al bienestar de los funcionarios del ESM. </t>
  </si>
  <si>
    <t xml:space="preserve">Número de historias clínicas diligenciadas para cada atención. </t>
  </si>
  <si>
    <t xml:space="preserve">Número total de usuarios programaos en el ESM por atención telefonica.  </t>
  </si>
  <si>
    <t>PROPORCIÓN ASISTENCIA A LAS CITAS MÉDICAS</t>
  </si>
  <si>
    <t>Número de asistencias de los usuarios a las citas programadas en el ESM.</t>
  </si>
  <si>
    <t xml:space="preserve">Número total de citas programadas en el ESM. </t>
  </si>
  <si>
    <t>1. Actualización del formato de acuerdo con los parámetros establecidos por el Sistema Integrado de Gestión DIGSA. 
2. La trazabilidad se refleja en la SVE.
3. Este documento fue revisado por PROASIG, cumple con los requisitos determinados en el formato establecido por el Sistema Integrado de Gestión SIG, para aprobarlo en la SVE; PROPLAES libera el documento.
4. Se ajusta en el formato, la politica de uso del mismo. 
5. La información registrada en el documento es responsabilidad del proceso que lo emite.</t>
  </si>
  <si>
    <t>1. Se realiza la actualización de la Directiva Transitoria N°03 de 2019, base normativa de este formato, su implementación permitira al SSFM identificar los procesos que requieren priorización para el fortalecimiento en la prestación de los servicios de salud. 
2. Se ajusta el nombre del Formato, se elimina la palabra Programa. 
3. Se realiza la actualizacion de todos los criterios de la Mariz AMEC, la cual cuenta con un enfoque de seguridad del paciente. 
4. Se incluyen las siguientes hojas: Ruta Crítica, Lista de chequeo, Hoja radar, Grafica radar,  2 y 3 Seleccionar y priorizar, 4. Calidad esperada y observada, Auditoria, 7 y 8 Seguimiento como reemplazo a la 1. Se realiza la actualización de la Directiva transitoria N°03 de 2019, base normativa de este formato.
2. Se ajusta el nombre del Formato, se elimina la palabra Programa. 
3. Se realiza la actualizacion de todos los criterios de la Mariz AMEC, la cual cuenta con un enfoque de seguridad del paciente. 
4. Se incluyen las siguientes hojas: Ruta Crítica, Lista de chequeo, Hoja radar, Grafica radar,  2 y 3 Seleccionar y priorizar, 4. Calidad esperada y observada, Auditoria, 7 y 8 Seguimiento como reemplazo a la medición del impacto, Aprendizaje organizacional como modificación a las Lecciones, 10. Indicadores. 
5. Este documento fue revisado por PROASIG, cumple con los requisitos determinados en el formato establecido por el Sistema Integrado de Gestión SIG, para aprobarlo en la SVE; PROPLAES libera el documento.
6.La información registrada en el documento es responsabilidad del proceso que lo emite.
7. Este formato se encuentra alineado en el documento es responsabilidad del proceso que lo emite DIGSA con codigo MDN-COGFM-PROGACAS-DIGSA-PT.95.1-6.</t>
  </si>
  <si>
    <t>MINISTERIO DE DEFENSA NACIONAL
COMANDO GENERAL DE LAS FUERZAS MILITARES
DIRECCIÓN GENERAL DE SANIDAD MILITAR
SUBDIRECCIÓN DE SALUD
GRUPO ASEGURAMIENTO EN SALUD</t>
  </si>
  <si>
    <t>Mes 1: Octubre</t>
  </si>
  <si>
    <t>Mes 2: Noviembre</t>
  </si>
  <si>
    <t>Mes 3: Diciembre</t>
  </si>
  <si>
    <t>Mes 4: Enero</t>
  </si>
  <si>
    <t>Mes 5: Febrero</t>
  </si>
  <si>
    <t>Mes 6: Marzo</t>
  </si>
  <si>
    <t>Mes 7: Abril</t>
  </si>
  <si>
    <t>Mes 8: Mayo</t>
  </si>
  <si>
    <t>Mes 9: Junio</t>
  </si>
  <si>
    <t>Mes 10: Julio</t>
  </si>
  <si>
    <t>Mes 11: Agosto</t>
  </si>
  <si>
    <t>Mes 12: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</si>
</sst>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_);_(* \(#,##0\);_(* &quot;-&quot;_);_(@_)"/>
    <numFmt numFmtId="165" formatCode="#,##0.0_ ;\-#,##0.0\ "/>
    <numFmt numFmtId="166" formatCode="0.0"/>
    <numFmt numFmtId="167" formatCode="[$-F400]h:mm:ss\ AM/PM"/>
    <numFmt numFmtId="168" formatCode="[$-240A]d&quot; de &quot;mmmm&quot; de &quot;yyyy;@"/>
  </numFmts>
  <fonts count="43" x14ac:knownFonts="1">
    <font>
      <sz val="11"/>
      <color theme="1"/>
      <name val="Calibri"/>
      <family val="2"/>
      <scheme val="minor"/>
    </font>
    <font>
      <b/>
      <sz val="20"/>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color theme="1"/>
      <name val="Arial"/>
      <family val="2"/>
    </font>
    <font>
      <b/>
      <sz val="14"/>
      <color rgb="FF2868B2"/>
      <name val="Arial"/>
      <family val="2"/>
    </font>
    <font>
      <b/>
      <sz val="11"/>
      <color rgb="FF2868B2"/>
      <name val="Arial"/>
      <family val="2"/>
    </font>
    <font>
      <b/>
      <sz val="11"/>
      <color theme="1"/>
      <name val="Calibri"/>
      <family val="2"/>
      <scheme val="minor"/>
    </font>
    <font>
      <sz val="8"/>
      <name val="Calibri"/>
      <family val="2"/>
      <scheme val="minor"/>
    </font>
    <font>
      <sz val="11"/>
      <color indexed="8"/>
      <name val="Arial"/>
      <family val="2"/>
    </font>
    <font>
      <b/>
      <sz val="16"/>
      <color rgb="FF58005B"/>
      <name val="Arial"/>
      <family val="2"/>
    </font>
    <font>
      <b/>
      <sz val="14"/>
      <color theme="0"/>
      <name val="Arial"/>
      <family val="2"/>
    </font>
    <font>
      <sz val="12"/>
      <color theme="1"/>
      <name val="Calibri"/>
      <family val="2"/>
      <scheme val="minor"/>
    </font>
    <font>
      <b/>
      <u/>
      <sz val="11"/>
      <color theme="1"/>
      <name val="Calibri"/>
      <family val="2"/>
      <scheme val="minor"/>
    </font>
    <font>
      <sz val="10"/>
      <color theme="1"/>
      <name val="Verdana"/>
      <family val="2"/>
    </font>
    <font>
      <sz val="10"/>
      <color rgb="FFFF0000"/>
      <name val="Verdana"/>
      <family val="2"/>
    </font>
    <font>
      <b/>
      <sz val="14"/>
      <color theme="0"/>
      <name val="Calibri"/>
      <family val="2"/>
      <scheme val="minor"/>
    </font>
    <font>
      <b/>
      <sz val="18"/>
      <color theme="0"/>
      <name val="Calibri"/>
      <family val="2"/>
      <scheme val="minor"/>
    </font>
    <font>
      <b/>
      <sz val="16"/>
      <color rgb="FFC00000"/>
      <name val="Calibri"/>
      <family val="2"/>
      <scheme val="minor"/>
    </font>
    <font>
      <b/>
      <sz val="14"/>
      <color rgb="FFC00000"/>
      <name val="Calibri"/>
      <family val="2"/>
      <scheme val="minor"/>
    </font>
    <font>
      <b/>
      <u/>
      <sz val="16"/>
      <color rgb="FFC00000"/>
      <name val="Calibri"/>
      <family val="2"/>
      <scheme val="minor"/>
    </font>
    <font>
      <b/>
      <sz val="14"/>
      <color theme="0" tint="-0.499984740745262"/>
      <name val="Calibri"/>
      <family val="2"/>
      <scheme val="minor"/>
    </font>
    <font>
      <sz val="11"/>
      <color theme="1"/>
      <name val="Arial Narrow"/>
      <family val="2"/>
    </font>
    <font>
      <sz val="12"/>
      <color theme="0" tint="-0.499984740745262"/>
      <name val="Calibri"/>
      <family val="2"/>
      <scheme val="minor"/>
    </font>
    <font>
      <b/>
      <sz val="20"/>
      <color theme="0"/>
      <name val="Calibri"/>
      <family val="2"/>
      <scheme val="minor"/>
    </font>
    <font>
      <sz val="8"/>
      <color theme="1"/>
      <name val="Calibri"/>
      <family val="2"/>
      <scheme val="minor"/>
    </font>
    <font>
      <b/>
      <sz val="8"/>
      <name val="Calibri"/>
      <family val="2"/>
      <scheme val="minor"/>
    </font>
    <font>
      <sz val="9"/>
      <name val="Arial"/>
      <family val="2"/>
    </font>
    <font>
      <sz val="11"/>
      <name val="Arial"/>
      <family val="2"/>
    </font>
    <font>
      <sz val="8"/>
      <name val="Arial"/>
      <family val="2"/>
    </font>
    <font>
      <b/>
      <sz val="12"/>
      <color theme="0"/>
      <name val="Calibri"/>
      <family val="2"/>
      <scheme val="minor"/>
    </font>
    <font>
      <b/>
      <sz val="12"/>
      <color theme="0"/>
      <name val="Arial"/>
      <family val="2"/>
    </font>
    <font>
      <sz val="7"/>
      <name val="Arial"/>
      <family val="2"/>
    </font>
    <font>
      <sz val="11"/>
      <name val="Calibri"/>
      <family val="2"/>
      <scheme val="minor"/>
    </font>
    <font>
      <b/>
      <sz val="9"/>
      <color indexed="81"/>
      <name val="Tahoma"/>
      <family val="2"/>
    </font>
    <font>
      <sz val="9"/>
      <color indexed="81"/>
      <name val="Tahoma"/>
      <family val="2"/>
    </font>
    <font>
      <sz val="10"/>
      <color theme="1"/>
      <name val="Arial Narrow"/>
      <family val="2"/>
    </font>
    <font>
      <sz val="10"/>
      <name val="Arial"/>
      <family val="2"/>
    </font>
    <font>
      <sz val="9"/>
      <name val="Calibri"/>
      <family val="2"/>
      <scheme val="minor"/>
    </font>
    <font>
      <sz val="9"/>
      <color theme="1"/>
      <name val="Arial"/>
      <family val="2"/>
    </font>
    <font>
      <sz val="9"/>
      <color theme="0"/>
      <name val="Arial"/>
      <family val="2"/>
    </font>
    <font>
      <sz val="9"/>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gray0625">
        <bgColor rgb="FFFFFF00"/>
      </patternFill>
    </fill>
    <fill>
      <patternFill patternType="lightDown">
        <bgColor rgb="FF92D050"/>
      </patternFill>
    </fill>
    <fill>
      <patternFill patternType="solid">
        <fgColor rgb="FFFF0000"/>
        <bgColor indexed="64"/>
      </patternFill>
    </fill>
    <fill>
      <patternFill patternType="solid">
        <fgColor rgb="FFFFFF00"/>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rgb="FF51307F"/>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double">
        <color theme="0"/>
      </left>
      <right style="double">
        <color theme="0"/>
      </right>
      <top style="double">
        <color theme="0"/>
      </top>
      <bottom style="double">
        <color theme="0"/>
      </bottom>
      <diagonal/>
    </border>
    <border>
      <left style="thin">
        <color indexed="64"/>
      </left>
      <right/>
      <top/>
      <bottom/>
      <diagonal/>
    </border>
    <border>
      <left/>
      <right/>
      <top/>
      <bottom style="double">
        <color theme="0"/>
      </bottom>
      <diagonal/>
    </border>
    <border>
      <left style="double">
        <color theme="0"/>
      </left>
      <right/>
      <top style="double">
        <color theme="0"/>
      </top>
      <bottom style="double">
        <color theme="0"/>
      </bottom>
      <diagonal/>
    </border>
    <border>
      <left/>
      <right/>
      <top style="double">
        <color theme="0"/>
      </top>
      <bottom style="double">
        <color theme="0"/>
      </bottom>
      <diagonal/>
    </border>
    <border>
      <left/>
      <right style="double">
        <color theme="0"/>
      </right>
      <top style="double">
        <color theme="0"/>
      </top>
      <bottom style="double">
        <color theme="0"/>
      </bottom>
      <diagonal/>
    </border>
    <border>
      <left style="double">
        <color theme="0"/>
      </left>
      <right style="double">
        <color theme="0"/>
      </right>
      <top style="double">
        <color theme="0"/>
      </top>
      <bottom/>
      <diagonal/>
    </border>
    <border>
      <left style="double">
        <color theme="0"/>
      </left>
      <right style="double">
        <color theme="0"/>
      </right>
      <top/>
      <bottom/>
      <diagonal/>
    </border>
    <border>
      <left/>
      <right/>
      <top style="thin">
        <color indexed="64"/>
      </top>
      <bottom/>
      <diagonal/>
    </border>
    <border>
      <left style="dotted">
        <color theme="0"/>
      </left>
      <right style="dotted">
        <color theme="0"/>
      </right>
      <top style="dotted">
        <color theme="0"/>
      </top>
      <bottom style="double">
        <color theme="0"/>
      </bottom>
      <diagonal/>
    </border>
    <border>
      <left style="dotted">
        <color theme="0"/>
      </left>
      <right style="dotted">
        <color theme="0"/>
      </right>
      <top style="dotted">
        <color theme="0"/>
      </top>
      <bottom/>
      <diagonal/>
    </border>
    <border>
      <left style="dotted">
        <color theme="0"/>
      </left>
      <right style="dotted">
        <color theme="0"/>
      </right>
      <top style="double">
        <color theme="0"/>
      </top>
      <bottom style="dotted">
        <color theme="0"/>
      </bottom>
      <diagonal/>
    </border>
    <border>
      <left style="dotted">
        <color theme="0"/>
      </left>
      <right style="dotted">
        <color theme="0"/>
      </right>
      <top/>
      <bottom style="dotted">
        <color theme="0"/>
      </bottom>
      <diagonal/>
    </border>
    <border>
      <left style="dotted">
        <color theme="0"/>
      </left>
      <right style="dotted">
        <color theme="0"/>
      </right>
      <top/>
      <bottom style="double">
        <color theme="0"/>
      </bottom>
      <diagonal/>
    </border>
    <border>
      <left style="dashDotDot">
        <color theme="0"/>
      </left>
      <right/>
      <top style="dashDotDot">
        <color theme="0"/>
      </top>
      <bottom style="dashDotDot">
        <color theme="0"/>
      </bottom>
      <diagonal/>
    </border>
    <border>
      <left/>
      <right/>
      <top style="dashDotDot">
        <color theme="0"/>
      </top>
      <bottom style="dashDotDot">
        <color theme="0"/>
      </bottom>
      <diagonal/>
    </border>
    <border>
      <left/>
      <right style="dashDotDot">
        <color theme="0"/>
      </right>
      <top style="dashDotDot">
        <color theme="0"/>
      </top>
      <bottom style="dashDotDot">
        <color theme="0"/>
      </bottom>
      <diagonal/>
    </border>
    <border>
      <left style="dotted">
        <color rgb="FFC00000"/>
      </left>
      <right style="dotted">
        <color rgb="FFC00000"/>
      </right>
      <top style="dotted">
        <color rgb="FFC00000"/>
      </top>
      <bottom style="dotted">
        <color rgb="FFC00000"/>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tted">
        <color rgb="FFC00000"/>
      </left>
      <right style="dotted">
        <color rgb="FFC00000"/>
      </right>
      <top style="dotted">
        <color rgb="FFC00000"/>
      </top>
      <bottom/>
      <diagonal/>
    </border>
    <border>
      <left/>
      <right style="double">
        <color theme="0"/>
      </right>
      <top/>
      <bottom/>
      <diagonal/>
    </border>
    <border>
      <left style="double">
        <color theme="0"/>
      </left>
      <right/>
      <top style="double">
        <color rgb="FFFFFFFF"/>
      </top>
      <bottom/>
      <diagonal/>
    </border>
    <border>
      <left/>
      <right/>
      <top style="double">
        <color rgb="FFFFFFFF"/>
      </top>
      <bottom/>
      <diagonal/>
    </border>
    <border>
      <left/>
      <right style="double">
        <color theme="0"/>
      </right>
      <top style="double">
        <color rgb="FFFFFFFF"/>
      </top>
      <bottom/>
      <diagonal/>
    </border>
    <border>
      <left/>
      <right style="dotted">
        <color rgb="FFC00000"/>
      </right>
      <top/>
      <bottom style="dotted">
        <color rgb="FFC00000"/>
      </bottom>
      <diagonal/>
    </border>
    <border>
      <left style="dotted">
        <color rgb="FFC00000"/>
      </left>
      <right style="dotted">
        <color rgb="FFC00000"/>
      </right>
      <top/>
      <bottom style="dotted">
        <color rgb="FFC00000"/>
      </bottom>
      <diagonal/>
    </border>
    <border>
      <left style="dotted">
        <color rgb="FFC00000"/>
      </left>
      <right/>
      <top/>
      <bottom style="dotted">
        <color rgb="FFC00000"/>
      </bottom>
      <diagonal/>
    </border>
    <border>
      <left/>
      <right style="dotted">
        <color rgb="FFC00000"/>
      </right>
      <top style="dotted">
        <color rgb="FFC00000"/>
      </top>
      <bottom style="dotted">
        <color rgb="FFC00000"/>
      </bottom>
      <diagonal/>
    </border>
    <border>
      <left style="dotted">
        <color rgb="FFC00000"/>
      </left>
      <right/>
      <top style="dotted">
        <color rgb="FFC00000"/>
      </top>
      <bottom style="dotted">
        <color rgb="FFC00000"/>
      </bottom>
      <diagonal/>
    </border>
    <border>
      <left style="dotted">
        <color rgb="FFC00000"/>
      </left>
      <right/>
      <top style="dotted">
        <color rgb="FFC00000"/>
      </top>
      <bottom/>
      <diagonal/>
    </border>
    <border>
      <left/>
      <right/>
      <top/>
      <bottom style="dotted">
        <color theme="0"/>
      </bottom>
      <diagonal/>
    </border>
    <border>
      <left/>
      <right style="dashDotDot">
        <color theme="0"/>
      </right>
      <top/>
      <bottom style="dotted">
        <color theme="0"/>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tted">
        <color indexed="64"/>
      </left>
      <right style="dotted">
        <color indexed="64"/>
      </right>
      <top style="dotted">
        <color indexed="64"/>
      </top>
      <bottom/>
      <diagonal/>
    </border>
    <border>
      <left/>
      <right/>
      <top style="double">
        <color theme="0"/>
      </top>
      <bottom style="dotted">
        <color indexed="64"/>
      </bottom>
      <diagonal/>
    </border>
    <border>
      <left/>
      <right style="dotted">
        <color indexed="64"/>
      </right>
      <top style="double">
        <color theme="0"/>
      </top>
      <bottom style="dotted">
        <color indexed="64"/>
      </bottom>
      <diagonal/>
    </border>
    <border>
      <left/>
      <right/>
      <top/>
      <bottom style="dotted">
        <color indexed="64"/>
      </bottom>
      <diagonal/>
    </border>
    <border>
      <left/>
      <right/>
      <top style="dotted">
        <color indexed="64"/>
      </top>
      <bottom style="dotted">
        <color indexed="64"/>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0" fontId="38" fillId="0" borderId="0"/>
  </cellStyleXfs>
  <cellXfs count="315">
    <xf numFmtId="0" fontId="0" fillId="0" borderId="0" xfId="0"/>
    <xf numFmtId="0" fontId="0" fillId="0" borderId="1" xfId="0" applyBorder="1" applyAlignment="1">
      <alignment vertical="center" wrapText="1"/>
    </xf>
    <xf numFmtId="0" fontId="0" fillId="0" borderId="1" xfId="0"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left" wrapText="1"/>
    </xf>
    <xf numFmtId="0" fontId="0" fillId="0" borderId="0" xfId="0" applyAlignment="1">
      <alignment wrapText="1"/>
    </xf>
    <xf numFmtId="166" fontId="0" fillId="0" borderId="0" xfId="0" applyNumberFormat="1" applyAlignment="1">
      <alignment horizontal="center" vertical="center"/>
    </xf>
    <xf numFmtId="0" fontId="0" fillId="0" borderId="0" xfId="0" applyAlignment="1">
      <alignment horizontal="left" vertical="center" wrapText="1"/>
    </xf>
    <xf numFmtId="0" fontId="0" fillId="0" borderId="0" xfId="0" pivotButton="1" applyAlignment="1">
      <alignment horizontal="center" vertical="center" wrapText="1"/>
    </xf>
    <xf numFmtId="0" fontId="8" fillId="0" borderId="0" xfId="0" pivotButton="1"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2" xfId="0" applyBorder="1" applyAlignment="1" applyProtection="1">
      <alignment horizontal="center" vertical="center"/>
      <protection locked="0"/>
    </xf>
    <xf numFmtId="9" fontId="0" fillId="0" borderId="21" xfId="2" applyFon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9" fontId="0" fillId="0" borderId="34" xfId="2" applyFont="1" applyBorder="1" applyAlignment="1" applyProtection="1">
      <alignment horizontal="center" vertical="center"/>
      <protection locked="0"/>
    </xf>
    <xf numFmtId="9" fontId="0" fillId="0" borderId="25" xfId="2"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21" xfId="0" applyBorder="1" applyAlignment="1" applyProtection="1">
      <alignment horizontal="left" vertical="center"/>
      <protection locked="0"/>
    </xf>
    <xf numFmtId="14" fontId="0" fillId="0" borderId="21" xfId="0" applyNumberFormat="1" applyBorder="1" applyAlignment="1" applyProtection="1">
      <alignment horizontal="left" vertical="center"/>
      <protection locked="0"/>
    </xf>
    <xf numFmtId="9" fontId="0" fillId="0" borderId="21" xfId="2" applyFont="1" applyBorder="1" applyAlignment="1" applyProtection="1">
      <alignment horizontal="left" vertical="center"/>
      <protection locked="0"/>
    </xf>
    <xf numFmtId="0" fontId="0" fillId="0" borderId="25" xfId="0" applyBorder="1" applyAlignment="1" applyProtection="1">
      <alignment horizontal="left" vertical="center"/>
      <protection locked="0"/>
    </xf>
    <xf numFmtId="168" fontId="0" fillId="0" borderId="21" xfId="0" applyNumberFormat="1" applyBorder="1" applyAlignment="1" applyProtection="1">
      <alignment horizontal="left" vertical="center"/>
      <protection locked="0"/>
    </xf>
    <xf numFmtId="0" fontId="0" fillId="0" borderId="2" xfId="0" applyBorder="1" applyAlignment="1" applyProtection="1">
      <alignment horizontal="left" vertical="center" wrapText="1"/>
      <protection locked="0"/>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1" xfId="0" applyBorder="1" applyAlignment="1">
      <alignment horizontal="center" vertical="center" wrapText="1"/>
    </xf>
    <xf numFmtId="0" fontId="0" fillId="6" borderId="0" xfId="0" applyFill="1" applyAlignment="1">
      <alignment vertical="center" wrapText="1"/>
    </xf>
    <xf numFmtId="0" fontId="0" fillId="7" borderId="0" xfId="0" applyFill="1" applyAlignment="1">
      <alignment vertical="center" wrapText="1"/>
    </xf>
    <xf numFmtId="0" fontId="0" fillId="8" borderId="0" xfId="0" applyFill="1" applyAlignment="1">
      <alignment vertical="center"/>
    </xf>
    <xf numFmtId="14" fontId="0" fillId="0" borderId="21" xfId="2" applyNumberFormat="1" applyFont="1" applyBorder="1" applyAlignment="1" applyProtection="1">
      <alignment horizontal="center" vertical="center"/>
      <protection locked="0"/>
    </xf>
    <xf numFmtId="9" fontId="0" fillId="0" borderId="21" xfId="0" applyNumberFormat="1" applyBorder="1" applyAlignment="1" applyProtection="1">
      <alignment horizontal="center" vertical="center"/>
      <protection locked="0"/>
    </xf>
    <xf numFmtId="0" fontId="0" fillId="0" borderId="21" xfId="0" applyBorder="1" applyAlignment="1" applyProtection="1">
      <alignment horizontal="left" vertical="center" wrapText="1"/>
      <protection locked="0"/>
    </xf>
    <xf numFmtId="0" fontId="26" fillId="0" borderId="0" xfId="0" applyFont="1" applyAlignment="1">
      <alignment wrapText="1"/>
    </xf>
    <xf numFmtId="0" fontId="18" fillId="10" borderId="1" xfId="0" applyFont="1" applyFill="1" applyBorder="1" applyAlignment="1">
      <alignment horizontal="center" vertical="center"/>
    </xf>
    <xf numFmtId="0" fontId="25"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0" fontId="0" fillId="0" borderId="0" xfId="0" pivotButton="1"/>
    <xf numFmtId="0" fontId="0" fillId="0" borderId="0" xfId="0" pivotButton="1" applyAlignment="1">
      <alignment wrapText="1"/>
    </xf>
    <xf numFmtId="0" fontId="0" fillId="0" borderId="1" xfId="0" applyBorder="1" applyAlignment="1" applyProtection="1">
      <alignment horizontal="left" vertical="center" wrapText="1"/>
      <protection locked="0"/>
    </xf>
    <xf numFmtId="0" fontId="0" fillId="0" borderId="0" xfId="0" applyAlignment="1" applyProtection="1">
      <alignment wrapText="1"/>
      <protection locked="0"/>
    </xf>
    <xf numFmtId="0" fontId="0" fillId="0" borderId="21" xfId="0" applyBorder="1" applyAlignment="1" applyProtection="1">
      <alignment horizontal="center" vertical="center" wrapText="1"/>
      <protection locked="0"/>
    </xf>
    <xf numFmtId="0" fontId="0" fillId="0" borderId="44"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3" fillId="10" borderId="46"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165" fontId="0" fillId="0" borderId="0" xfId="1" applyNumberFormat="1" applyFont="1" applyAlignment="1" applyProtection="1">
      <alignment horizontal="center" vertical="center"/>
    </xf>
    <xf numFmtId="0" fontId="3" fillId="10" borderId="10" xfId="0" applyFont="1" applyFill="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justify" vertical="center" wrapText="1"/>
    </xf>
    <xf numFmtId="165" fontId="0" fillId="0" borderId="2" xfId="1" applyNumberFormat="1" applyFont="1" applyBorder="1" applyAlignment="1" applyProtection="1">
      <alignment horizontal="center" vertical="center"/>
    </xf>
    <xf numFmtId="0" fontId="0" fillId="0" borderId="1" xfId="0" applyBorder="1" applyAlignment="1">
      <alignment horizontal="center" vertical="center"/>
    </xf>
    <xf numFmtId="1" fontId="0" fillId="0" borderId="2" xfId="0" applyNumberFormat="1" applyBorder="1" applyAlignment="1" applyProtection="1">
      <alignment horizontal="center" vertical="center"/>
      <protection locked="0"/>
    </xf>
    <xf numFmtId="0" fontId="0" fillId="0" borderId="0" xfId="0" applyAlignment="1">
      <alignment horizontal="center"/>
    </xf>
    <xf numFmtId="0" fontId="20"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9" fontId="0" fillId="0" borderId="1" xfId="2" applyFont="1" applyBorder="1" applyAlignment="1" applyProtection="1">
      <alignment horizontal="center" vertical="center" wrapText="1"/>
    </xf>
    <xf numFmtId="0" fontId="0" fillId="0" borderId="1" xfId="0" applyBorder="1" applyProtection="1">
      <protection locked="0"/>
    </xf>
    <xf numFmtId="0" fontId="0" fillId="0" borderId="1" xfId="0" applyBorder="1" applyAlignment="1" applyProtection="1">
      <alignment horizontal="center"/>
      <protection locked="0"/>
    </xf>
    <xf numFmtId="0" fontId="12" fillId="2" borderId="0" xfId="0" applyFont="1" applyFill="1" applyAlignment="1">
      <alignment vertical="center" wrapText="1"/>
    </xf>
    <xf numFmtId="9" fontId="0" fillId="0" borderId="0" xfId="2" applyFont="1" applyAlignment="1" applyProtection="1">
      <alignment horizontal="center" vertical="center"/>
    </xf>
    <xf numFmtId="9" fontId="3" fillId="10" borderId="31" xfId="2" applyFont="1" applyFill="1" applyBorder="1" applyAlignment="1" applyProtection="1">
      <alignment horizontal="center" vertical="center" wrapText="1"/>
    </xf>
    <xf numFmtId="9" fontId="0" fillId="0" borderId="0" xfId="2" applyFont="1" applyAlignment="1" applyProtection="1">
      <alignment horizontal="center" vertical="center" wrapText="1"/>
    </xf>
    <xf numFmtId="9" fontId="0" fillId="0" borderId="33" xfId="2" applyFont="1" applyBorder="1" applyAlignment="1" applyProtection="1">
      <alignment horizontal="left" vertical="center" wrapText="1"/>
    </xf>
    <xf numFmtId="9" fontId="6" fillId="0" borderId="0" xfId="2" applyFont="1" applyAlignment="1" applyProtection="1">
      <alignment vertical="center" wrapText="1"/>
    </xf>
    <xf numFmtId="9" fontId="0" fillId="0" borderId="0" xfId="2" applyFont="1" applyAlignment="1" applyProtection="1">
      <alignment wrapText="1"/>
    </xf>
    <xf numFmtId="9" fontId="0" fillId="0" borderId="33" xfId="2" applyFont="1" applyBorder="1" applyAlignment="1" applyProtection="1">
      <alignment horizontal="center" vertical="center" wrapText="1"/>
    </xf>
    <xf numFmtId="0" fontId="0" fillId="0" borderId="0" xfId="0" applyAlignment="1">
      <alignment horizontal="justify"/>
    </xf>
    <xf numFmtId="0" fontId="33" fillId="2" borderId="0" xfId="0" applyFont="1" applyFill="1" applyAlignment="1">
      <alignment horizontal="left" vertical="center" wrapText="1"/>
    </xf>
    <xf numFmtId="0" fontId="0" fillId="3" borderId="0" xfId="0" applyFill="1" applyAlignment="1">
      <alignment horizontal="left" vertical="center" wrapText="1"/>
    </xf>
    <xf numFmtId="0" fontId="0" fillId="3" borderId="0" xfId="0" applyFill="1" applyAlignment="1">
      <alignment vertical="center"/>
    </xf>
    <xf numFmtId="0" fontId="12" fillId="2" borderId="0" xfId="0" applyFont="1" applyFill="1" applyAlignment="1">
      <alignment horizontal="center" vertical="center" wrapText="1"/>
    </xf>
    <xf numFmtId="0" fontId="30" fillId="2" borderId="0" xfId="0" applyFont="1" applyFill="1" applyAlignment="1">
      <alignment horizontal="left" vertical="center" wrapText="1"/>
    </xf>
    <xf numFmtId="0" fontId="3" fillId="10" borderId="21" xfId="0"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applyAlignment="1">
      <alignment horizontal="justify" vertical="center"/>
    </xf>
    <xf numFmtId="0" fontId="0" fillId="0" borderId="1" xfId="0" applyBorder="1" applyAlignment="1">
      <alignment horizontal="justify"/>
    </xf>
    <xf numFmtId="0" fontId="0" fillId="0" borderId="1" xfId="0" applyBorder="1" applyAlignment="1">
      <alignment horizontal="justify" vertical="center" wrapText="1"/>
    </xf>
    <xf numFmtId="0" fontId="29" fillId="0" borderId="1" xfId="3" applyFont="1" applyBorder="1" applyAlignment="1">
      <alignment horizontal="center" vertical="center" wrapText="1"/>
    </xf>
    <xf numFmtId="0" fontId="28" fillId="0" borderId="53" xfId="3" applyFont="1" applyBorder="1" applyAlignment="1">
      <alignment horizontal="center" vertical="top" wrapText="1"/>
    </xf>
    <xf numFmtId="0" fontId="28" fillId="0" borderId="3" xfId="3" applyFont="1" applyBorder="1" applyAlignment="1">
      <alignment horizontal="center" vertical="top" wrapText="1"/>
    </xf>
    <xf numFmtId="0" fontId="28" fillId="0" borderId="55" xfId="3" applyFont="1" applyBorder="1" applyAlignment="1">
      <alignment horizontal="center" vertical="top" wrapText="1"/>
    </xf>
    <xf numFmtId="0" fontId="29" fillId="0" borderId="0" xfId="0" applyFont="1"/>
    <xf numFmtId="0" fontId="29" fillId="0" borderId="0" xfId="0" applyFont="1" applyAlignment="1">
      <alignment horizontal="center" vertical="center"/>
    </xf>
    <xf numFmtId="0" fontId="3" fillId="10" borderId="43"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44" xfId="0" applyFont="1" applyFill="1" applyBorder="1" applyAlignment="1">
      <alignment horizontal="center" vertical="center"/>
    </xf>
    <xf numFmtId="0" fontId="0" fillId="0" borderId="43" xfId="0" applyBorder="1" applyAlignment="1">
      <alignment horizontal="justify" vertical="center" wrapText="1"/>
    </xf>
    <xf numFmtId="0" fontId="3" fillId="10" borderId="46" xfId="0" applyFont="1" applyFill="1" applyBorder="1" applyAlignment="1">
      <alignment vertical="center"/>
    </xf>
    <xf numFmtId="0" fontId="0" fillId="9" borderId="43" xfId="0" applyFill="1" applyBorder="1" applyAlignment="1">
      <alignment horizontal="justify" vertical="center" wrapText="1"/>
    </xf>
    <xf numFmtId="0" fontId="0" fillId="0" borderId="59" xfId="0" applyBorder="1" applyAlignment="1">
      <alignment horizontal="justify" vertical="center" wrapText="1"/>
    </xf>
    <xf numFmtId="0" fontId="0" fillId="0" borderId="50" xfId="0" applyBorder="1" applyAlignment="1">
      <alignment horizontal="justify" vertical="center" wrapText="1"/>
    </xf>
    <xf numFmtId="0" fontId="34" fillId="0" borderId="59" xfId="0" applyFont="1" applyBorder="1" applyAlignment="1">
      <alignment horizontal="justify" vertical="center" wrapText="1"/>
    </xf>
    <xf numFmtId="0" fontId="3" fillId="10" borderId="56" xfId="0" applyFont="1" applyFill="1" applyBorder="1" applyAlignment="1">
      <alignment horizontal="center" vertical="center" wrapText="1"/>
    </xf>
    <xf numFmtId="0" fontId="0" fillId="0" borderId="47" xfId="0" applyBorder="1" applyAlignment="1">
      <alignment horizontal="justify" vertical="center" wrapText="1"/>
    </xf>
    <xf numFmtId="0" fontId="0" fillId="0" borderId="48" xfId="0" applyBorder="1" applyAlignment="1">
      <alignment horizontal="justify" vertical="center" wrapText="1"/>
    </xf>
    <xf numFmtId="0" fontId="0" fillId="3" borderId="0" xfId="0" applyFill="1" applyAlignment="1">
      <alignment horizontal="center" vertical="center"/>
    </xf>
    <xf numFmtId="0" fontId="10" fillId="3" borderId="5" xfId="0" applyFont="1" applyFill="1" applyBorder="1" applyAlignment="1">
      <alignment horizontal="center" vertical="center"/>
    </xf>
    <xf numFmtId="0" fontId="10" fillId="3" borderId="0" xfId="0" applyFont="1" applyFill="1" applyAlignment="1">
      <alignment horizontal="center" vertical="center" wrapText="1"/>
    </xf>
    <xf numFmtId="0" fontId="10" fillId="3" borderId="0" xfId="0" applyFont="1" applyFill="1" applyAlignment="1">
      <alignment horizontal="center" vertical="center"/>
    </xf>
    <xf numFmtId="0" fontId="10" fillId="3" borderId="0" xfId="0" applyFont="1" applyFill="1" applyAlignment="1">
      <alignment vertical="center"/>
    </xf>
    <xf numFmtId="0" fontId="11" fillId="3" borderId="0" xfId="0" applyFont="1" applyFill="1" applyAlignment="1">
      <alignment vertical="center"/>
    </xf>
    <xf numFmtId="0" fontId="11" fillId="3" borderId="0" xfId="0" applyFont="1" applyFill="1" applyAlignment="1">
      <alignment horizontal="center" vertical="center"/>
    </xf>
    <xf numFmtId="0" fontId="10" fillId="3" borderId="0" xfId="0" applyFont="1" applyFill="1" applyAlignment="1">
      <alignment horizontal="left" vertical="center" wrapText="1"/>
    </xf>
    <xf numFmtId="0" fontId="0" fillId="3" borderId="0" xfId="0" applyFill="1" applyAlignment="1">
      <alignment horizontal="center" vertical="center" wrapText="1"/>
    </xf>
    <xf numFmtId="0" fontId="0" fillId="3" borderId="21" xfId="0" applyFill="1" applyBorder="1" applyAlignment="1">
      <alignment horizontal="center"/>
    </xf>
    <xf numFmtId="0" fontId="0" fillId="3" borderId="21" xfId="0" applyFill="1" applyBorder="1" applyAlignment="1">
      <alignment horizontal="left" wrapText="1"/>
    </xf>
    <xf numFmtId="0" fontId="0" fillId="0" borderId="21" xfId="0" applyBorder="1" applyAlignment="1">
      <alignment vertical="center" wrapText="1"/>
    </xf>
    <xf numFmtId="14" fontId="0" fillId="0" borderId="21" xfId="0" applyNumberFormat="1" applyBorder="1" applyAlignment="1">
      <alignment horizontal="center" vertical="center"/>
    </xf>
    <xf numFmtId="167" fontId="0" fillId="0" borderId="21" xfId="0" applyNumberFormat="1" applyBorder="1" applyAlignment="1">
      <alignment vertical="center"/>
    </xf>
    <xf numFmtId="0" fontId="0" fillId="0" borderId="21" xfId="0" applyBorder="1" applyAlignment="1">
      <alignment vertical="center"/>
    </xf>
    <xf numFmtId="1" fontId="0" fillId="0" borderId="21" xfId="0" applyNumberFormat="1" applyBorder="1" applyAlignment="1">
      <alignment horizontal="center" vertical="center"/>
    </xf>
    <xf numFmtId="14" fontId="0" fillId="0" borderId="21" xfId="0" applyNumberFormat="1" applyBorder="1" applyAlignment="1">
      <alignment vertical="center"/>
    </xf>
    <xf numFmtId="0" fontId="0" fillId="3" borderId="21" xfId="0" applyFill="1" applyBorder="1" applyAlignment="1">
      <alignment horizontal="left" vertical="center" wrapText="1"/>
    </xf>
    <xf numFmtId="0" fontId="0" fillId="3" borderId="0" xfId="0" applyFill="1" applyAlignment="1">
      <alignment vertical="center" wrapText="1"/>
    </xf>
    <xf numFmtId="0" fontId="0" fillId="0" borderId="0" xfId="0" applyNumberFormat="1"/>
    <xf numFmtId="0" fontId="3" fillId="10" borderId="45" xfId="0" applyFont="1" applyFill="1" applyBorder="1" applyAlignment="1">
      <alignment horizontal="center" vertical="center"/>
    </xf>
    <xf numFmtId="0" fontId="3" fillId="10" borderId="57" xfId="0" applyFont="1" applyFill="1" applyBorder="1" applyAlignment="1">
      <alignment horizontal="center" vertical="center"/>
    </xf>
    <xf numFmtId="0" fontId="3" fillId="10" borderId="56" xfId="0" applyFont="1" applyFill="1" applyBorder="1" applyAlignment="1">
      <alignment horizontal="center" vertical="center"/>
    </xf>
    <xf numFmtId="0" fontId="0" fillId="0" borderId="1" xfId="0" applyBorder="1" applyAlignment="1">
      <alignment horizontal="justify" vertical="center" wrapText="1"/>
    </xf>
    <xf numFmtId="0" fontId="3" fillId="10" borderId="25" xfId="0" applyFont="1" applyFill="1" applyBorder="1" applyAlignment="1" applyProtection="1">
      <alignment horizontal="center" vertical="center" wrapText="1"/>
    </xf>
    <xf numFmtId="0" fontId="0" fillId="0" borderId="1" xfId="0" applyBorder="1" applyAlignment="1" applyProtection="1">
      <alignment horizontal="center" vertical="center"/>
    </xf>
    <xf numFmtId="0" fontId="0" fillId="0" borderId="0" xfId="0" applyProtection="1"/>
    <xf numFmtId="0" fontId="8" fillId="0" borderId="1" xfId="0" applyFont="1" applyBorder="1" applyAlignment="1" applyProtection="1">
      <alignment vertical="center"/>
    </xf>
    <xf numFmtId="0" fontId="0" fillId="4" borderId="38" xfId="0" applyFill="1" applyBorder="1" applyProtection="1"/>
    <xf numFmtId="0" fontId="0" fillId="5" borderId="38" xfId="0" applyFill="1" applyBorder="1" applyProtection="1"/>
    <xf numFmtId="0" fontId="31" fillId="10" borderId="4" xfId="0" applyFont="1" applyFill="1" applyBorder="1" applyAlignment="1" applyProtection="1">
      <alignment horizontal="center" vertical="center" wrapText="1"/>
    </xf>
    <xf numFmtId="0" fontId="31" fillId="10" borderId="62" xfId="0" applyFont="1" applyFill="1" applyBorder="1" applyAlignment="1" applyProtection="1">
      <alignment vertical="center" wrapText="1"/>
    </xf>
    <xf numFmtId="0" fontId="31" fillId="10" borderId="63" xfId="0" applyFont="1" applyFill="1" applyBorder="1" applyAlignment="1" applyProtection="1">
      <alignment vertical="center" wrapText="1"/>
    </xf>
    <xf numFmtId="0" fontId="23" fillId="2" borderId="38" xfId="0" applyFont="1" applyFill="1" applyBorder="1" applyAlignment="1" applyProtection="1">
      <alignment horizontal="left" vertical="center" wrapText="1"/>
    </xf>
    <xf numFmtId="0" fontId="5" fillId="2" borderId="38" xfId="0" applyFont="1" applyFill="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38" xfId="0" applyFont="1" applyBorder="1" applyProtection="1">
      <protection locked="0"/>
    </xf>
    <xf numFmtId="0" fontId="0" fillId="0" borderId="38" xfId="0" applyBorder="1" applyProtection="1">
      <protection locked="0"/>
    </xf>
    <xf numFmtId="0" fontId="31" fillId="10" borderId="64" xfId="0" applyFont="1" applyFill="1" applyBorder="1" applyAlignment="1" applyProtection="1">
      <alignment vertical="center" wrapText="1"/>
      <protection locked="0"/>
    </xf>
    <xf numFmtId="0" fontId="39" fillId="2" borderId="1" xfId="0" applyFont="1" applyFill="1" applyBorder="1" applyAlignment="1" applyProtection="1">
      <alignment vertical="center"/>
    </xf>
    <xf numFmtId="0" fontId="42" fillId="2" borderId="1" xfId="0" applyFont="1" applyFill="1" applyBorder="1" applyAlignment="1" applyProtection="1">
      <alignment vertical="center"/>
    </xf>
    <xf numFmtId="0" fontId="0" fillId="0" borderId="0" xfId="0" applyAlignment="1" applyProtection="1">
      <alignment vertical="center" wrapText="1"/>
    </xf>
    <xf numFmtId="0" fontId="0" fillId="0" borderId="0" xfId="0" applyAlignment="1" applyProtection="1">
      <alignment vertical="center"/>
    </xf>
    <xf numFmtId="0" fontId="13" fillId="0" borderId="0" xfId="0" applyFont="1" applyAlignment="1" applyProtection="1">
      <alignment vertical="center" wrapText="1"/>
    </xf>
    <xf numFmtId="0" fontId="13" fillId="0" borderId="0" xfId="0" applyFont="1" applyAlignment="1" applyProtection="1">
      <alignment vertical="center"/>
    </xf>
    <xf numFmtId="0" fontId="3" fillId="10" borderId="4" xfId="0" applyFont="1" applyFill="1" applyBorder="1" applyAlignment="1" applyProtection="1">
      <alignment horizontal="center" vertical="center" wrapText="1"/>
    </xf>
    <xf numFmtId="0" fontId="3" fillId="10" borderId="10" xfId="0" applyFont="1" applyFill="1" applyBorder="1" applyAlignment="1" applyProtection="1">
      <alignment horizontal="center" vertical="center" wrapText="1"/>
    </xf>
    <xf numFmtId="0" fontId="3" fillId="10" borderId="4" xfId="0" applyFont="1" applyFill="1" applyBorder="1" applyAlignment="1" applyProtection="1">
      <alignment horizontal="center" vertical="center"/>
    </xf>
    <xf numFmtId="0" fontId="0" fillId="0" borderId="2" xfId="0" applyBorder="1" applyAlignment="1" applyProtection="1">
      <alignment horizontal="justify" vertical="center" wrapText="1"/>
    </xf>
    <xf numFmtId="0" fontId="0" fillId="0" borderId="2" xfId="0" applyBorder="1" applyAlignment="1" applyProtection="1">
      <alignment horizontal="center" vertical="center" wrapText="1"/>
    </xf>
    <xf numFmtId="0" fontId="0" fillId="2" borderId="2" xfId="0" applyFill="1" applyBorder="1" applyAlignment="1" applyProtection="1">
      <alignment horizontal="justify" vertical="center" wrapText="1"/>
    </xf>
    <xf numFmtId="0" fontId="0" fillId="0" borderId="2" xfId="0" applyBorder="1" applyAlignment="1" applyProtection="1">
      <alignment horizontal="left" vertical="center" wrapText="1"/>
    </xf>
    <xf numFmtId="0" fontId="0" fillId="0" borderId="1" xfId="0" applyBorder="1" applyAlignment="1" applyProtection="1">
      <alignment horizontal="justify" vertical="center" wrapText="1"/>
    </xf>
    <xf numFmtId="0" fontId="0" fillId="0" borderId="1" xfId="0" applyBorder="1" applyAlignment="1" applyProtection="1">
      <alignment horizontal="center" vertical="center" wrapText="1"/>
    </xf>
    <xf numFmtId="0" fontId="0" fillId="2" borderId="1" xfId="0" applyFill="1" applyBorder="1" applyAlignment="1" applyProtection="1">
      <alignment horizontal="justify" vertical="center" wrapText="1"/>
    </xf>
    <xf numFmtId="0" fontId="0" fillId="2" borderId="1"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24" fillId="0" borderId="1" xfId="0" applyFont="1" applyBorder="1" applyAlignment="1" applyProtection="1">
      <alignment vertical="center"/>
    </xf>
    <xf numFmtId="0" fontId="0" fillId="0" borderId="1" xfId="0" applyBorder="1" applyAlignment="1" applyProtection="1">
      <alignment vertical="center" wrapText="1"/>
    </xf>
    <xf numFmtId="0" fontId="22" fillId="0" borderId="37" xfId="0" applyFont="1" applyBorder="1" applyAlignment="1" applyProtection="1">
      <alignment vertical="center" wrapText="1"/>
    </xf>
    <xf numFmtId="0" fontId="0" fillId="0" borderId="2" xfId="0" applyBorder="1" applyAlignment="1" applyProtection="1">
      <alignment horizontal="center" vertical="center"/>
    </xf>
    <xf numFmtId="0" fontId="0" fillId="0" borderId="0" xfId="0" applyAlignment="1" applyProtection="1">
      <alignment horizontal="center" vertical="center"/>
    </xf>
    <xf numFmtId="0" fontId="0" fillId="0" borderId="1" xfId="0" applyBorder="1" applyAlignment="1" applyProtection="1">
      <alignment horizontal="left" vertical="center" wrapText="1"/>
    </xf>
    <xf numFmtId="0" fontId="0" fillId="0" borderId="46" xfId="0" applyBorder="1" applyAlignment="1">
      <alignment horizontal="center" vertical="center" wrapText="1"/>
    </xf>
    <xf numFmtId="0" fontId="0" fillId="0" borderId="1" xfId="0" applyBorder="1" applyAlignment="1" applyProtection="1">
      <alignment horizontal="center" vertical="center" wrapText="1"/>
      <protection locked="0"/>
    </xf>
    <xf numFmtId="14" fontId="0" fillId="0" borderId="0" xfId="0" applyNumberFormat="1" applyProtection="1"/>
    <xf numFmtId="0" fontId="12" fillId="2" borderId="0" xfId="0" applyFont="1" applyFill="1" applyAlignment="1" applyProtection="1">
      <alignment vertical="center" wrapText="1"/>
    </xf>
    <xf numFmtId="0" fontId="6" fillId="0" borderId="0" xfId="0" applyFont="1" applyAlignment="1" applyProtection="1">
      <alignment vertical="center" wrapText="1"/>
    </xf>
    <xf numFmtId="14" fontId="8" fillId="0" borderId="21" xfId="0" applyNumberFormat="1" applyFont="1" applyBorder="1" applyAlignment="1" applyProtection="1">
      <alignment horizontal="center" vertical="center"/>
    </xf>
    <xf numFmtId="1" fontId="0" fillId="0" borderId="21" xfId="0" applyNumberFormat="1" applyBorder="1" applyAlignment="1" applyProtection="1">
      <alignment horizontal="center" vertical="center"/>
    </xf>
    <xf numFmtId="9" fontId="0" fillId="0" borderId="21" xfId="2" applyFont="1" applyBorder="1" applyAlignment="1" applyProtection="1">
      <alignment horizontal="center" vertical="center"/>
    </xf>
    <xf numFmtId="0" fontId="30" fillId="2" borderId="0" xfId="0" applyFont="1" applyFill="1" applyAlignment="1" applyProtection="1">
      <alignment vertical="center" wrapText="1"/>
    </xf>
    <xf numFmtId="0" fontId="0" fillId="0" borderId="0" xfId="0" applyAlignment="1" applyProtection="1">
      <alignment horizontal="left" wrapText="1"/>
    </xf>
    <xf numFmtId="0" fontId="22" fillId="0" borderId="0" xfId="0" applyFont="1" applyAlignment="1" applyProtection="1">
      <alignment horizontal="left" vertical="top"/>
    </xf>
    <xf numFmtId="14" fontId="3" fillId="10" borderId="25" xfId="0" applyNumberFormat="1" applyFont="1" applyFill="1" applyBorder="1" applyAlignment="1" applyProtection="1">
      <alignment horizontal="center" vertical="center" wrapText="1"/>
    </xf>
    <xf numFmtId="14" fontId="3" fillId="10" borderId="26" xfId="0" applyNumberFormat="1" applyFont="1" applyFill="1" applyBorder="1" applyAlignment="1" applyProtection="1">
      <alignment horizontal="center" vertical="center" wrapText="1"/>
    </xf>
    <xf numFmtId="0" fontId="3" fillId="10" borderId="11" xfId="0" applyFont="1" applyFill="1" applyBorder="1" applyAlignment="1" applyProtection="1">
      <alignment horizontal="center" vertical="center" wrapText="1"/>
    </xf>
    <xf numFmtId="14" fontId="3" fillId="10" borderId="11" xfId="0" applyNumberFormat="1" applyFont="1" applyFill="1" applyBorder="1" applyAlignment="1" applyProtection="1">
      <alignment horizontal="center" vertical="center" wrapText="1"/>
    </xf>
    <xf numFmtId="0" fontId="0" fillId="0" borderId="21" xfId="0" applyBorder="1" applyAlignment="1" applyProtection="1">
      <alignment horizontal="left" vertical="center" wrapText="1"/>
    </xf>
    <xf numFmtId="0" fontId="0" fillId="0" borderId="0" xfId="0" applyAlignment="1" applyProtection="1">
      <alignment horizontal="left" vertical="center" wrapText="1"/>
    </xf>
    <xf numFmtId="0" fontId="3" fillId="10" borderId="30" xfId="0"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0" fontId="3" fillId="10" borderId="3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33" xfId="0" applyBorder="1" applyAlignment="1" applyProtection="1">
      <alignment horizontal="left" vertical="center" wrapText="1"/>
    </xf>
    <xf numFmtId="0" fontId="0" fillId="0" borderId="0" xfId="0" applyAlignment="1" applyProtection="1">
      <alignment wrapText="1"/>
    </xf>
    <xf numFmtId="0" fontId="29" fillId="0" borderId="1" xfId="0" applyFont="1" applyBorder="1" applyAlignment="1">
      <alignment horizontal="center" vertical="center" wrapText="1"/>
    </xf>
    <xf numFmtId="0" fontId="29" fillId="0" borderId="1" xfId="0" applyFont="1" applyBorder="1" applyAlignment="1">
      <alignment horizontal="center" vertical="top" wrapText="1"/>
    </xf>
    <xf numFmtId="0" fontId="29" fillId="0" borderId="56" xfId="3" applyFont="1" applyBorder="1" applyAlignment="1">
      <alignment horizontal="center" vertical="center"/>
    </xf>
    <xf numFmtId="0" fontId="29" fillId="0" borderId="57" xfId="3" applyFont="1" applyBorder="1" applyAlignment="1">
      <alignment horizontal="center" vertical="center"/>
    </xf>
    <xf numFmtId="0" fontId="29" fillId="0" borderId="46" xfId="3" applyFont="1" applyBorder="1" applyAlignment="1">
      <alignment horizontal="center" vertical="center"/>
    </xf>
    <xf numFmtId="0" fontId="29" fillId="0" borderId="56" xfId="0" applyFont="1" applyBorder="1" applyAlignment="1">
      <alignment horizontal="center" vertical="center"/>
    </xf>
    <xf numFmtId="0" fontId="29" fillId="0" borderId="57" xfId="0" applyFont="1" applyBorder="1" applyAlignment="1">
      <alignment horizontal="center" vertical="center"/>
    </xf>
    <xf numFmtId="0" fontId="29" fillId="0" borderId="46" xfId="0" applyFont="1" applyBorder="1" applyAlignment="1">
      <alignment horizontal="center" vertical="center"/>
    </xf>
    <xf numFmtId="0" fontId="38" fillId="0" borderId="50" xfId="3" applyBorder="1" applyAlignment="1">
      <alignment horizontal="center" vertical="center"/>
    </xf>
    <xf numFmtId="0" fontId="38" fillId="0" borderId="51" xfId="3" applyBorder="1" applyAlignment="1">
      <alignment horizontal="center" vertical="center"/>
    </xf>
    <xf numFmtId="0" fontId="38" fillId="0" borderId="2" xfId="3" applyBorder="1" applyAlignment="1">
      <alignment horizontal="center" vertical="center"/>
    </xf>
    <xf numFmtId="0" fontId="29" fillId="0" borderId="1" xfId="3" applyFont="1" applyBorder="1" applyAlignment="1">
      <alignment horizontal="center" vertical="center" wrapText="1"/>
    </xf>
    <xf numFmtId="17" fontId="29" fillId="0" borderId="1" xfId="3" applyNumberFormat="1" applyFont="1" applyBorder="1" applyAlignment="1">
      <alignment horizontal="center" vertical="center" wrapText="1"/>
    </xf>
    <xf numFmtId="0" fontId="29" fillId="0" borderId="1" xfId="3" applyFont="1" applyBorder="1" applyAlignment="1">
      <alignment horizontal="left" vertical="center" wrapText="1"/>
    </xf>
    <xf numFmtId="0" fontId="29" fillId="0" borderId="1" xfId="3" applyFont="1" applyBorder="1" applyAlignment="1">
      <alignment horizontal="justify" vertical="top" wrapText="1"/>
    </xf>
    <xf numFmtId="0" fontId="29" fillId="0" borderId="1" xfId="3" applyFont="1" applyBorder="1" applyAlignment="1">
      <alignment horizontal="justify" vertical="center" wrapText="1"/>
    </xf>
    <xf numFmtId="0" fontId="38" fillId="0" borderId="1" xfId="3" applyBorder="1" applyAlignment="1">
      <alignment horizontal="center" vertical="center"/>
    </xf>
    <xf numFmtId="0" fontId="30" fillId="0" borderId="1" xfId="3" applyFont="1" applyBorder="1" applyAlignment="1">
      <alignment horizontal="left" vertical="center" wrapText="1"/>
    </xf>
    <xf numFmtId="0" fontId="28" fillId="0" borderId="56" xfId="3" applyFont="1" applyBorder="1" applyAlignment="1">
      <alignment horizontal="left" vertical="center" wrapText="1"/>
    </xf>
    <xf numFmtId="0" fontId="28" fillId="0" borderId="57" xfId="3" applyFont="1" applyBorder="1" applyAlignment="1">
      <alignment horizontal="left" vertical="center" wrapText="1"/>
    </xf>
    <xf numFmtId="0" fontId="28" fillId="0" borderId="46" xfId="3" applyFont="1" applyBorder="1" applyAlignment="1">
      <alignment horizontal="left" vertical="center" wrapText="1"/>
    </xf>
    <xf numFmtId="0" fontId="0" fillId="0" borderId="1" xfId="0" applyBorder="1" applyAlignment="1">
      <alignment horizontal="center"/>
    </xf>
    <xf numFmtId="0" fontId="40" fillId="0" borderId="1" xfId="0" applyFont="1" applyBorder="1" applyAlignment="1">
      <alignment horizontal="left" vertical="center" wrapText="1"/>
    </xf>
    <xf numFmtId="0" fontId="28" fillId="0" borderId="1" xfId="0" applyFont="1" applyBorder="1" applyAlignment="1">
      <alignment horizontal="left" vertical="center"/>
    </xf>
    <xf numFmtId="0" fontId="40" fillId="0" borderId="1" xfId="0" applyFont="1" applyBorder="1" applyAlignment="1">
      <alignment horizontal="left" vertical="center"/>
    </xf>
    <xf numFmtId="0" fontId="3" fillId="10" borderId="45" xfId="0" applyFont="1" applyFill="1" applyBorder="1" applyAlignment="1">
      <alignment horizontal="center" vertical="center"/>
    </xf>
    <xf numFmtId="0" fontId="3" fillId="10" borderId="57" xfId="0" applyFont="1" applyFill="1" applyBorder="1" applyAlignment="1">
      <alignment horizontal="center" vertical="center"/>
    </xf>
    <xf numFmtId="0" fontId="3" fillId="10" borderId="58" xfId="0" applyFont="1" applyFill="1" applyBorder="1" applyAlignment="1">
      <alignment horizontal="center" vertical="center"/>
    </xf>
    <xf numFmtId="0" fontId="0" fillId="0" borderId="45" xfId="0" applyBorder="1" applyAlignment="1">
      <alignment horizontal="left" vertical="center" wrapText="1"/>
    </xf>
    <xf numFmtId="0" fontId="0" fillId="0" borderId="46" xfId="0" applyBorder="1" applyAlignment="1">
      <alignment horizontal="left" vertical="center" wrapText="1"/>
    </xf>
    <xf numFmtId="0" fontId="3" fillId="10" borderId="50" xfId="0" applyFont="1" applyFill="1" applyBorder="1" applyAlignment="1" applyProtection="1">
      <alignment horizontal="center" vertical="center"/>
      <protection locked="0"/>
    </xf>
    <xf numFmtId="0" fontId="3" fillId="10" borderId="2" xfId="0" applyFont="1" applyFill="1" applyBorder="1" applyAlignment="1" applyProtection="1">
      <alignment horizontal="center" vertical="center"/>
      <protection locked="0"/>
    </xf>
    <xf numFmtId="0" fontId="3" fillId="10" borderId="52" xfId="0" applyFont="1" applyFill="1" applyBorder="1" applyAlignment="1" applyProtection="1">
      <alignment horizontal="center" vertical="center"/>
      <protection locked="0"/>
    </xf>
    <xf numFmtId="0" fontId="3" fillId="10" borderId="54" xfId="0" applyFont="1" applyFill="1" applyBorder="1" applyAlignment="1" applyProtection="1">
      <alignment horizontal="center" vertical="center"/>
      <protection locked="0"/>
    </xf>
    <xf numFmtId="0" fontId="3" fillId="10" borderId="56" xfId="0" applyFont="1" applyFill="1" applyBorder="1" applyAlignment="1">
      <alignment horizontal="center" vertical="center"/>
    </xf>
    <xf numFmtId="0" fontId="3" fillId="10" borderId="46" xfId="0" applyFont="1" applyFill="1" applyBorder="1" applyAlignment="1">
      <alignment horizontal="center" vertical="center"/>
    </xf>
    <xf numFmtId="0" fontId="3" fillId="10" borderId="40" xfId="0" applyFont="1" applyFill="1" applyBorder="1" applyAlignment="1">
      <alignment horizontal="center" vertical="center" wrapText="1"/>
    </xf>
    <xf numFmtId="0" fontId="3" fillId="10" borderId="41" xfId="0" applyFont="1" applyFill="1" applyBorder="1" applyAlignment="1">
      <alignment horizontal="center" vertical="center" wrapText="1"/>
    </xf>
    <xf numFmtId="0" fontId="3" fillId="10" borderId="4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8" fillId="2" borderId="1" xfId="0" applyFont="1" applyFill="1" applyBorder="1" applyAlignment="1">
      <alignment horizontal="left" vertical="center" wrapText="1"/>
    </xf>
    <xf numFmtId="0" fontId="41" fillId="2" borderId="1" xfId="0" applyFont="1" applyFill="1" applyBorder="1" applyAlignment="1">
      <alignment horizontal="left" vertical="center"/>
    </xf>
    <xf numFmtId="0" fontId="28" fillId="2" borderId="56" xfId="0" applyFont="1" applyFill="1" applyBorder="1" applyAlignment="1">
      <alignment horizontal="left" vertical="center"/>
    </xf>
    <xf numFmtId="0" fontId="41" fillId="2" borderId="57" xfId="0" applyFont="1" applyFill="1" applyBorder="1" applyAlignment="1">
      <alignment horizontal="left" vertical="center"/>
    </xf>
    <xf numFmtId="0" fontId="41" fillId="2" borderId="46" xfId="0" applyFont="1" applyFill="1" applyBorder="1" applyAlignment="1">
      <alignment horizontal="left" vertical="center"/>
    </xf>
    <xf numFmtId="0" fontId="28" fillId="2" borderId="57" xfId="0" applyFont="1" applyFill="1" applyBorder="1" applyAlignment="1">
      <alignment horizontal="left" vertical="center"/>
    </xf>
    <xf numFmtId="0" fontId="28" fillId="2" borderId="46" xfId="0" applyFont="1" applyFill="1" applyBorder="1" applyAlignment="1">
      <alignment horizontal="left" vertical="center"/>
    </xf>
    <xf numFmtId="0" fontId="0" fillId="0" borderId="1" xfId="0" applyBorder="1" applyAlignment="1" applyProtection="1">
      <alignment horizontal="center"/>
    </xf>
    <xf numFmtId="0" fontId="28" fillId="2" borderId="52" xfId="0" applyFont="1" applyFill="1" applyBorder="1" applyAlignment="1" applyProtection="1">
      <alignment horizontal="left" vertical="center" wrapText="1"/>
    </xf>
    <xf numFmtId="0" fontId="28" fillId="2" borderId="53" xfId="0" applyFont="1" applyFill="1" applyBorder="1" applyAlignment="1" applyProtection="1">
      <alignment horizontal="left" vertical="center" wrapText="1"/>
    </xf>
    <xf numFmtId="0" fontId="28" fillId="2" borderId="5" xfId="0" applyFont="1" applyFill="1" applyBorder="1" applyAlignment="1" applyProtection="1">
      <alignment horizontal="left" vertical="center" wrapText="1"/>
    </xf>
    <xf numFmtId="0" fontId="28" fillId="2" borderId="3" xfId="0" applyFont="1" applyFill="1" applyBorder="1" applyAlignment="1" applyProtection="1">
      <alignment horizontal="left" vertical="center" wrapText="1"/>
    </xf>
    <xf numFmtId="0" fontId="28" fillId="2" borderId="54" xfId="0" applyFont="1" applyFill="1" applyBorder="1" applyAlignment="1" applyProtection="1">
      <alignment horizontal="left" vertical="center" wrapText="1"/>
    </xf>
    <xf numFmtId="0" fontId="28" fillId="2" borderId="55" xfId="0" applyFont="1" applyFill="1" applyBorder="1" applyAlignment="1" applyProtection="1">
      <alignment horizontal="left" vertical="center" wrapText="1"/>
    </xf>
    <xf numFmtId="0" fontId="37" fillId="2" borderId="61" xfId="0" applyFont="1" applyFill="1" applyBorder="1" applyAlignment="1" applyProtection="1">
      <alignment horizontal="justify" vertical="center" wrapText="1"/>
    </xf>
    <xf numFmtId="0" fontId="37" fillId="2" borderId="39" xfId="0" applyFont="1" applyFill="1" applyBorder="1" applyAlignment="1" applyProtection="1">
      <alignment horizontal="justify" vertical="center" wrapText="1"/>
    </xf>
    <xf numFmtId="0" fontId="23" fillId="2" borderId="38" xfId="0" applyFont="1" applyFill="1" applyBorder="1" applyAlignment="1" applyProtection="1">
      <alignment horizontal="justify" vertical="center" wrapText="1"/>
    </xf>
    <xf numFmtId="0" fontId="31" fillId="10" borderId="65" xfId="0" applyFont="1" applyFill="1" applyBorder="1" applyAlignment="1" applyProtection="1">
      <alignment horizontal="center" vertical="center" wrapText="1"/>
    </xf>
    <xf numFmtId="0" fontId="37" fillId="2" borderId="38" xfId="0" applyFont="1" applyFill="1" applyBorder="1" applyAlignment="1" applyProtection="1">
      <alignment horizontal="justify" vertical="center" wrapText="1"/>
    </xf>
    <xf numFmtId="17" fontId="32" fillId="10" borderId="4" xfId="0" applyNumberFormat="1"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31" fillId="10" borderId="62" xfId="0" applyFont="1" applyFill="1" applyBorder="1" applyAlignment="1" applyProtection="1">
      <alignment horizontal="center" vertical="center" wrapText="1"/>
    </xf>
    <xf numFmtId="0" fontId="39" fillId="2" borderId="56" xfId="0" applyFont="1" applyFill="1" applyBorder="1" applyAlignment="1" applyProtection="1">
      <alignment horizontal="left" vertical="center"/>
    </xf>
    <xf numFmtId="0" fontId="39" fillId="2" borderId="57" xfId="0" applyFont="1" applyFill="1" applyBorder="1" applyAlignment="1" applyProtection="1">
      <alignment horizontal="left" vertical="center"/>
    </xf>
    <xf numFmtId="0" fontId="39" fillId="2" borderId="46" xfId="0" applyFont="1" applyFill="1" applyBorder="1" applyAlignment="1" applyProtection="1">
      <alignment horizontal="left" vertical="center"/>
    </xf>
    <xf numFmtId="0" fontId="39" fillId="2" borderId="1" xfId="0" applyFont="1" applyFill="1" applyBorder="1" applyAlignment="1" applyProtection="1">
      <alignment horizontal="left" vertical="center"/>
    </xf>
    <xf numFmtId="0" fontId="3" fillId="10" borderId="7" xfId="0" applyFont="1" applyFill="1" applyBorder="1" applyAlignment="1" applyProtection="1">
      <alignment horizontal="center" vertical="center" wrapText="1"/>
    </xf>
    <xf numFmtId="0" fontId="3" fillId="10" borderId="8" xfId="0" applyFont="1" applyFill="1" applyBorder="1" applyAlignment="1" applyProtection="1">
      <alignment horizontal="center" vertical="center" wrapText="1"/>
    </xf>
    <xf numFmtId="0" fontId="3" fillId="10" borderId="9" xfId="0" applyFont="1" applyFill="1" applyBorder="1" applyAlignment="1" applyProtection="1">
      <alignment horizontal="center" vertical="center" wrapText="1"/>
    </xf>
    <xf numFmtId="0" fontId="3" fillId="10" borderId="4" xfId="0" applyFont="1" applyFill="1" applyBorder="1" applyAlignment="1" applyProtection="1">
      <alignment horizontal="center" vertical="center" wrapText="1"/>
    </xf>
    <xf numFmtId="165" fontId="4" fillId="10" borderId="4" xfId="1" applyNumberFormat="1" applyFont="1" applyFill="1" applyBorder="1" applyAlignment="1" applyProtection="1">
      <alignment horizontal="center" vertical="center" wrapText="1"/>
    </xf>
    <xf numFmtId="0" fontId="1" fillId="0" borderId="2" xfId="0" applyFont="1" applyBorder="1" applyAlignment="1" applyProtection="1">
      <alignment horizontal="center" vertical="center" textRotation="90" wrapText="1"/>
    </xf>
    <xf numFmtId="0" fontId="1" fillId="0" borderId="1" xfId="0" applyFont="1" applyBorder="1" applyAlignment="1" applyProtection="1">
      <alignment horizontal="center" vertical="center" textRotation="90" wrapText="1"/>
    </xf>
    <xf numFmtId="0" fontId="0" fillId="0" borderId="1" xfId="0" applyBorder="1" applyAlignment="1" applyProtection="1">
      <alignment horizontal="justify" vertical="center" wrapText="1"/>
    </xf>
    <xf numFmtId="0" fontId="1" fillId="0" borderId="1" xfId="0" applyFont="1" applyBorder="1" applyAlignment="1" applyProtection="1">
      <alignment horizontal="center" vertical="center" textRotation="90"/>
    </xf>
    <xf numFmtId="0" fontId="0" fillId="0" borderId="56" xfId="0" applyBorder="1" applyAlignment="1">
      <alignment horizontal="center"/>
    </xf>
    <xf numFmtId="0" fontId="0" fillId="0" borderId="57" xfId="0" applyBorder="1" applyAlignment="1">
      <alignment horizontal="center"/>
    </xf>
    <xf numFmtId="0" fontId="28" fillId="2" borderId="52" xfId="0" applyFont="1" applyFill="1" applyBorder="1" applyAlignment="1">
      <alignment horizontal="left" vertical="center" wrapText="1"/>
    </xf>
    <xf numFmtId="0" fontId="28" fillId="2" borderId="53"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54" xfId="0" applyFont="1" applyFill="1" applyBorder="1" applyAlignment="1">
      <alignment horizontal="left" vertical="center" wrapText="1"/>
    </xf>
    <xf numFmtId="0" fontId="28" fillId="2" borderId="55" xfId="0" applyFont="1" applyFill="1" applyBorder="1" applyAlignment="1">
      <alignment horizontal="left" vertical="center" wrapText="1"/>
    </xf>
    <xf numFmtId="0" fontId="39" fillId="2" borderId="1" xfId="0" applyFont="1" applyFill="1" applyBorder="1" applyAlignment="1">
      <alignment horizontal="left" vertical="center"/>
    </xf>
    <xf numFmtId="0" fontId="39" fillId="2" borderId="56" xfId="0" applyFont="1" applyFill="1" applyBorder="1" applyAlignment="1">
      <alignment horizontal="left" vertical="center"/>
    </xf>
    <xf numFmtId="0" fontId="39" fillId="2" borderId="57" xfId="0" applyFont="1" applyFill="1" applyBorder="1" applyAlignment="1">
      <alignment horizontal="left" vertical="center"/>
    </xf>
    <xf numFmtId="0" fontId="39" fillId="2" borderId="46" xfId="0" applyFont="1" applyFill="1" applyBorder="1" applyAlignment="1">
      <alignment horizontal="left" vertical="center"/>
    </xf>
    <xf numFmtId="0" fontId="19" fillId="0" borderId="6" xfId="0" applyFont="1" applyBorder="1" applyAlignment="1">
      <alignment horizontal="left" vertical="center" wrapText="1"/>
    </xf>
    <xf numFmtId="0" fontId="28" fillId="2" borderId="1" xfId="0" applyFont="1" applyFill="1" applyBorder="1" applyAlignment="1">
      <alignment horizontal="left" vertical="center"/>
    </xf>
    <xf numFmtId="0" fontId="3" fillId="10" borderId="12" xfId="0" applyFont="1" applyFill="1" applyBorder="1" applyAlignment="1">
      <alignment horizontal="left" vertical="center" wrapText="1"/>
    </xf>
    <xf numFmtId="0" fontId="3" fillId="10" borderId="13" xfId="0" applyFont="1" applyFill="1" applyBorder="1" applyAlignment="1" applyProtection="1">
      <alignment horizontal="center" vertical="center" wrapText="1"/>
    </xf>
    <xf numFmtId="0" fontId="3" fillId="10" borderId="15" xfId="0" applyFont="1" applyFill="1" applyBorder="1" applyAlignment="1" applyProtection="1">
      <alignment horizontal="center" vertical="center" wrapText="1"/>
    </xf>
    <xf numFmtId="0" fontId="3" fillId="10" borderId="14" xfId="0" applyFont="1" applyFill="1" applyBorder="1" applyAlignment="1" applyProtection="1">
      <alignment horizontal="center" vertical="center" wrapText="1"/>
    </xf>
    <xf numFmtId="0" fontId="3" fillId="10" borderId="16" xfId="0" applyFont="1" applyFill="1" applyBorder="1" applyAlignment="1" applyProtection="1">
      <alignment horizontal="center" vertical="center" wrapText="1"/>
    </xf>
    <xf numFmtId="0" fontId="3" fillId="10" borderId="13" xfId="0" applyFont="1" applyFill="1" applyBorder="1" applyAlignment="1" applyProtection="1">
      <alignment horizontal="center" vertical="center"/>
    </xf>
    <xf numFmtId="0" fontId="3" fillId="10" borderId="15" xfId="0" applyFont="1" applyFill="1" applyBorder="1" applyAlignment="1" applyProtection="1">
      <alignment horizontal="center" vertical="center"/>
    </xf>
    <xf numFmtId="0" fontId="28" fillId="2" borderId="1" xfId="0" applyFont="1" applyFill="1" applyBorder="1" applyAlignment="1" applyProtection="1">
      <alignment horizontal="left" vertical="center"/>
    </xf>
    <xf numFmtId="0" fontId="22" fillId="0" borderId="36" xfId="0" applyFont="1" applyBorder="1" applyAlignment="1" applyProtection="1">
      <alignment horizontal="center" vertical="center" wrapText="1"/>
    </xf>
    <xf numFmtId="0" fontId="0" fillId="0" borderId="50" xfId="0" applyBorder="1" applyAlignment="1" applyProtection="1">
      <alignment horizontal="center"/>
    </xf>
    <xf numFmtId="0" fontId="0" fillId="0" borderId="51" xfId="0" applyBorder="1" applyAlignment="1" applyProtection="1">
      <alignment horizontal="center"/>
    </xf>
    <xf numFmtId="0" fontId="0" fillId="0" borderId="2" xfId="0" applyBorder="1" applyAlignment="1" applyProtection="1">
      <alignment horizontal="center"/>
    </xf>
    <xf numFmtId="0" fontId="28" fillId="2" borderId="56" xfId="0" applyFont="1" applyFill="1" applyBorder="1" applyAlignment="1" applyProtection="1">
      <alignment horizontal="left" vertical="center"/>
    </xf>
    <xf numFmtId="0" fontId="28" fillId="2" borderId="57" xfId="0" applyFont="1" applyFill="1" applyBorder="1" applyAlignment="1" applyProtection="1">
      <alignment horizontal="left" vertical="center"/>
    </xf>
    <xf numFmtId="0" fontId="28" fillId="2" borderId="46" xfId="0" applyFont="1" applyFill="1" applyBorder="1" applyAlignment="1" applyProtection="1">
      <alignment horizontal="left" vertical="center"/>
    </xf>
    <xf numFmtId="0" fontId="8" fillId="10" borderId="17" xfId="0" applyFont="1" applyFill="1" applyBorder="1" applyAlignment="1" applyProtection="1">
      <alignment horizontal="center" vertical="center" wrapText="1"/>
    </xf>
    <xf numFmtId="0" fontId="8" fillId="10" borderId="15" xfId="0" applyFont="1" applyFill="1" applyBorder="1" applyAlignment="1" applyProtection="1">
      <alignment horizontal="center" vertical="center" wrapText="1"/>
    </xf>
    <xf numFmtId="0" fontId="17" fillId="10" borderId="18" xfId="0" applyFont="1" applyFill="1" applyBorder="1" applyAlignment="1" applyProtection="1">
      <alignment horizontal="center" vertical="center" wrapText="1"/>
    </xf>
    <xf numFmtId="0" fontId="17" fillId="10" borderId="19" xfId="0" applyFont="1" applyFill="1" applyBorder="1" applyAlignment="1" applyProtection="1">
      <alignment horizontal="center" vertical="center" wrapText="1"/>
    </xf>
    <xf numFmtId="0" fontId="17" fillId="10" borderId="20" xfId="0" applyFont="1" applyFill="1" applyBorder="1" applyAlignment="1" applyProtection="1">
      <alignment horizontal="center" vertical="center" wrapText="1"/>
    </xf>
    <xf numFmtId="0" fontId="0" fillId="0" borderId="1" xfId="0" applyBorder="1" applyAlignment="1">
      <alignment horizontal="left"/>
    </xf>
    <xf numFmtId="14" fontId="0" fillId="0" borderId="34" xfId="0" applyNumberFormat="1" applyBorder="1" applyAlignment="1" applyProtection="1">
      <alignment horizontal="left" vertical="center"/>
    </xf>
    <xf numFmtId="14" fontId="0" fillId="0" borderId="33" xfId="0" applyNumberFormat="1" applyBorder="1" applyAlignment="1" applyProtection="1">
      <alignment horizontal="left" vertical="center"/>
    </xf>
    <xf numFmtId="0" fontId="4" fillId="10" borderId="6" xfId="0" applyFont="1" applyFill="1" applyBorder="1" applyAlignment="1" applyProtection="1">
      <alignment horizontal="center"/>
    </xf>
    <xf numFmtId="0" fontId="3" fillId="10" borderId="22" xfId="0" applyFont="1" applyFill="1" applyBorder="1" applyAlignment="1" applyProtection="1">
      <alignment horizontal="center" vertical="center" wrapText="1"/>
    </xf>
    <xf numFmtId="0" fontId="3" fillId="10" borderId="23" xfId="0" applyFont="1" applyFill="1" applyBorder="1" applyAlignment="1" applyProtection="1">
      <alignment horizontal="center" vertical="center" wrapText="1"/>
    </xf>
    <xf numFmtId="0" fontId="3" fillId="10" borderId="24" xfId="0" applyFont="1" applyFill="1" applyBorder="1" applyAlignment="1" applyProtection="1">
      <alignment horizontal="center" vertical="center" wrapText="1"/>
    </xf>
    <xf numFmtId="14" fontId="8" fillId="0" borderId="34" xfId="0" applyNumberFormat="1" applyFont="1" applyBorder="1" applyAlignment="1" applyProtection="1">
      <alignment horizontal="center" vertical="center"/>
    </xf>
    <xf numFmtId="14" fontId="8" fillId="0" borderId="33" xfId="0" applyNumberFormat="1" applyFont="1" applyBorder="1" applyAlignment="1" applyProtection="1">
      <alignment horizontal="center" vertical="center"/>
    </xf>
    <xf numFmtId="0" fontId="3" fillId="10" borderId="27" xfId="0" applyFont="1" applyFill="1" applyBorder="1" applyAlignment="1" applyProtection="1">
      <alignment horizontal="center" vertical="center" wrapText="1"/>
    </xf>
    <xf numFmtId="0" fontId="3" fillId="10" borderId="28" xfId="0"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0" fontId="22" fillId="0" borderId="0" xfId="0" applyFont="1" applyAlignment="1" applyProtection="1">
      <alignment horizontal="left" vertical="top" wrapText="1"/>
    </xf>
    <xf numFmtId="0" fontId="22" fillId="0" borderId="26" xfId="0" applyFont="1" applyBorder="1" applyAlignment="1" applyProtection="1">
      <alignment horizontal="left" vertical="top" wrapText="1"/>
    </xf>
  </cellXfs>
  <cellStyles count="4">
    <cellStyle name="Excel Built-in Normal" xfId="3"/>
    <cellStyle name="Millares [0]" xfId="1" builtinId="6"/>
    <cellStyle name="Normal" xfId="0" builtinId="0"/>
    <cellStyle name="Porcentaje" xfId="2" builtinId="5"/>
  </cellStyles>
  <dxfs count="114">
    <dxf>
      <alignment horizontal="center" vertical="center" textRotation="0" wrapText="0" indent="0" justifyLastLine="0" shrinkToFit="0" readingOrder="0"/>
      <border diagonalUp="0" diagonalDown="0">
        <left style="dotted">
          <color rgb="FFC00000"/>
        </left>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0" formatCode="General"/>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1" hidden="0"/>
    </dxf>
    <dxf>
      <numFmt numFmtId="0" formatCode="General"/>
      <alignment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1" hidden="0"/>
    </dxf>
    <dxf>
      <numFmt numFmtId="0" formatCode="General"/>
      <alignment horizontal="left" vertical="center" textRotation="0" wrapText="1" indent="0" justifyLastLine="0" shrinkToFit="0" readingOrder="0"/>
      <border diagonalUp="0" diagonalDown="0">
        <left/>
        <right style="dotted">
          <color rgb="FFC00000"/>
        </right>
        <top style="dotted">
          <color rgb="FFC00000"/>
        </top>
        <bottom style="dotted">
          <color rgb="FFC00000"/>
        </bottom>
      </border>
      <protection locked="1"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1" hidden="0"/>
    </dxf>
    <dxf>
      <border>
        <bottom style="dotted">
          <color rgb="FFC00000"/>
        </bottom>
        <vertical/>
        <horizontal/>
      </border>
    </dxf>
    <dxf>
      <font>
        <b/>
        <i val="0"/>
        <strike val="0"/>
        <condense val="0"/>
        <extend val="0"/>
        <outline val="0"/>
        <shadow val="0"/>
        <u val="none"/>
        <vertAlign val="baseline"/>
        <sz val="11"/>
        <color theme="0"/>
        <name val="Calibri"/>
        <scheme val="minor"/>
      </font>
      <fill>
        <patternFill patternType="solid">
          <fgColor indexed="64"/>
          <bgColor rgb="FF51307F"/>
        </patternFill>
      </fill>
      <alignment horizontal="center" vertical="center" textRotation="0" wrapText="1" indent="0" justifyLastLine="0" shrinkToFit="0" readingOrder="0"/>
      <border diagonalUp="0" diagonalDown="0">
        <left style="dotted">
          <color rgb="FFC00000"/>
        </left>
        <right style="dotted">
          <color rgb="FFC00000"/>
        </right>
        <top/>
        <bottom/>
      </border>
      <protection locked="1" hidden="0"/>
    </dxf>
    <dxf>
      <alignment horizontal="left"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left"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left"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1" hidden="0"/>
    </dxf>
    <dxf>
      <numFmt numFmtId="0" formatCode="General"/>
      <alignment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1" hidden="0"/>
    </dxf>
    <dxf>
      <numFmt numFmtId="0" formatCode="General"/>
      <alignment horizontal="left" vertical="center" textRotation="0" wrapText="1" indent="0" justifyLastLine="0" shrinkToFit="0" readingOrder="0"/>
      <border diagonalUp="0" diagonalDown="0">
        <left/>
        <right style="dotted">
          <color rgb="FFC00000"/>
        </right>
        <top style="dotted">
          <color rgb="FFC00000"/>
        </top>
        <bottom style="dotted">
          <color rgb="FFC00000"/>
        </bottom>
      </border>
      <protection locked="1"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1" hidden="0"/>
    </dxf>
    <dxf>
      <border>
        <bottom style="dotted">
          <color rgb="FFC00000"/>
        </bottom>
        <vertical/>
        <horizontal/>
      </border>
    </dxf>
    <dxf>
      <font>
        <b/>
        <i val="0"/>
        <strike val="0"/>
        <condense val="0"/>
        <extend val="0"/>
        <outline val="0"/>
        <shadow val="0"/>
        <u val="none"/>
        <vertAlign val="baseline"/>
        <sz val="11"/>
        <color theme="0"/>
        <name val="Calibri"/>
        <scheme val="minor"/>
      </font>
      <fill>
        <patternFill patternType="solid">
          <fgColor indexed="64"/>
          <bgColor rgb="FF51307F"/>
        </patternFill>
      </fill>
      <alignment horizontal="center" vertical="center" textRotation="0" wrapText="1" indent="0" justifyLastLine="0" shrinkToFit="0" readingOrder="0"/>
      <border diagonalUp="0" diagonalDown="0">
        <left style="dotted">
          <color rgb="FFC00000"/>
        </left>
        <right style="dotted">
          <color rgb="FFC00000"/>
        </right>
        <top/>
        <bottom/>
      </border>
      <protection locked="1"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relative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relative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relative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169" formatCode="m/d/yyyy"/>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168" formatCode="[$-240A]d&quot; de &quot;mmmm&quot; de &quot;yyyy;@"/>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168" formatCode="[$-240A]d&quot; de &quot;mmmm&quot; de &quot;yyyy;@"/>
      <alignment horizontal="left" vertical="center" textRotation="0" wrapText="0" relative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0" formatCode="General"/>
      <alignment horizontal="left"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numFmt numFmtId="0" formatCode="General"/>
      <alignment horizontal="left"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1" hidden="0"/>
    </dxf>
    <dxf>
      <border outline="0">
        <top style="double">
          <color theme="0"/>
        </top>
      </border>
    </dxf>
    <dxf>
      <protection locked="1" hidden="0"/>
    </dxf>
    <dxf>
      <border outline="0">
        <bottom style="double">
          <color theme="0"/>
        </bottom>
      </border>
    </dxf>
    <dxf>
      <font>
        <b/>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center" vertical="center" textRotation="0" wrapText="1" indent="0" justifyLastLine="0" shrinkToFit="0" readingOrder="0"/>
      <border diagonalUp="0" diagonalDown="0">
        <left style="double">
          <color theme="0"/>
        </left>
        <right style="double">
          <color theme="0"/>
        </right>
        <top/>
        <bottom/>
      </border>
      <protection locked="1" hidden="0"/>
    </dxf>
    <dxf>
      <fill>
        <patternFill>
          <bgColor rgb="FFFFCC99"/>
        </patternFill>
      </fill>
    </dxf>
    <dxf>
      <fill>
        <patternFill>
          <bgColor theme="7" tint="0.59996337778862885"/>
        </patternFill>
      </fill>
    </dxf>
    <dxf>
      <fill>
        <patternFill>
          <bgColor rgb="FF92D050"/>
        </patternFill>
      </fill>
    </dxf>
    <dxf>
      <fill>
        <patternFill>
          <bgColor rgb="FFFFFF00"/>
        </patternFill>
      </fill>
    </dxf>
    <dxf>
      <fill>
        <patternFill>
          <bgColor rgb="FFFFCC99"/>
        </patternFill>
      </fill>
    </dxf>
    <dxf>
      <fill>
        <patternFill>
          <bgColor theme="7" tint="0.59996337778862885"/>
        </patternFill>
      </fill>
    </dxf>
    <dxf>
      <fill>
        <patternFill>
          <bgColor rgb="FF92D050"/>
        </patternFill>
      </fill>
    </dxf>
    <dxf>
      <fill>
        <patternFill>
          <bgColor rgb="FFFFFF00"/>
        </patternFill>
      </fill>
    </dxf>
    <dxf>
      <fill>
        <patternFill>
          <bgColor rgb="FFFFCC99"/>
        </patternFill>
      </fill>
    </dxf>
    <dxf>
      <fill>
        <patternFill>
          <bgColor theme="7" tint="0.59996337778862885"/>
        </patternFill>
      </fill>
    </dxf>
    <dxf>
      <fill>
        <patternFill>
          <bgColor rgb="FF92D050"/>
        </patternFill>
      </fill>
    </dxf>
    <dxf>
      <fill>
        <patternFill>
          <bgColor rgb="FFFFFF00"/>
        </patternFill>
      </fill>
    </dxf>
    <dxf>
      <fill>
        <patternFill>
          <bgColor rgb="FFFFCC99"/>
        </patternFill>
      </fill>
    </dxf>
    <dxf>
      <fill>
        <patternFill>
          <bgColor theme="7" tint="0.59996337778862885"/>
        </patternFill>
      </fill>
    </dxf>
    <dxf>
      <fill>
        <patternFill>
          <bgColor rgb="FF92D050"/>
        </patternFill>
      </fill>
    </dxf>
    <dxf>
      <fill>
        <patternFill>
          <bgColor rgb="FFFFFF00"/>
        </patternFill>
      </fill>
    </dxf>
    <dxf>
      <fill>
        <patternFill>
          <bgColor theme="0"/>
        </patternFill>
      </fill>
    </dxf>
    <dxf>
      <font>
        <color auto="1"/>
      </font>
      <fill>
        <patternFill patternType="none">
          <bgColor auto="1"/>
        </patternFill>
      </fill>
    </dxf>
    <dxf>
      <fill>
        <patternFill>
          <bgColor rgb="FF92D050"/>
        </patternFill>
      </fill>
    </dxf>
    <dxf>
      <fill>
        <patternFill>
          <bgColor rgb="FFFFFF00"/>
        </patternFill>
      </fill>
    </dxf>
    <dxf>
      <font>
        <b/>
        <i val="0"/>
        <color theme="0"/>
      </font>
      <fill>
        <patternFill>
          <bgColor rgb="FFFF0000"/>
        </patternFill>
      </fill>
    </dxf>
    <dxf>
      <font>
        <color theme="1"/>
      </font>
      <fill>
        <patternFill>
          <bgColor theme="1" tint="4.9989318521683403E-2"/>
        </patternFill>
      </fill>
      <border>
        <left/>
        <right/>
        <top/>
        <bottom/>
      </border>
    </dxf>
    <dxf>
      <alignment wrapText="1"/>
    </dxf>
    <dxf>
      <alignment wrapText="1"/>
    </dxf>
    <dxf>
      <alignment wrapText="1"/>
    </dxf>
    <dxf>
      <alignment wrapText="1"/>
    </dxf>
    <dxf>
      <alignment wrapText="1"/>
    </dxf>
    <dxf>
      <alignment vertical="center"/>
    </dxf>
    <dxf>
      <alignment horizontal="center"/>
    </dxf>
    <dxf>
      <font>
        <b/>
      </font>
    </dxf>
    <dxf>
      <alignment vertical="center"/>
    </dxf>
    <dxf>
      <alignment horizontal="center"/>
    </dxf>
    <dxf>
      <alignment wrapText="1"/>
    </dxf>
    <dxf>
      <alignment wrapText="1"/>
    </dxf>
    <dxf>
      <alignment wrapText="1"/>
    </dxf>
    <dxf>
      <alignment horizontal="left"/>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vertical="center"/>
    </dxf>
    <dxf>
      <alignment vertical="center"/>
    </dxf>
    <dxf>
      <alignment horizontal="center"/>
    </dxf>
    <dxf>
      <alignment wrapText="1"/>
    </dxf>
    <dxf>
      <alignment wrapText="1"/>
    </dxf>
  </dxfs>
  <tableStyles count="0" defaultTableStyle="TableStyleMedium2" defaultPivotStyle="PivotStyleLight16"/>
  <colors>
    <mruColors>
      <color rgb="FF398EA9"/>
      <color rgb="FF51307F"/>
      <color rgb="FF237A8E"/>
      <color rgb="FFD2EEF4"/>
      <color rgb="FFFFCC99"/>
      <color rgb="FFD77C03"/>
      <color rgb="FF6D7931"/>
      <color rgb="FF333300"/>
      <color rgb="FFFF6699"/>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N°1 Formato matriz de auditoria para el mejoramiento de la calidad en salud del SSFM V3.xlsx]1B.GRAF RADAR!TablaDinámica2</c:name>
    <c:fmtId val="0"/>
  </c:pivotSource>
  <c:chart>
    <c:title>
      <c:tx>
        <c:strRef>
          <c:f>'1B.GRAF RADAR'!$B$7</c:f>
          <c:strCache>
            <c:ptCount val="1"/>
            <c:pt idx="0">
              <c:v>(Todas)</c:v>
            </c:pt>
          </c:strCache>
        </c:strRef>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ivotFmts>
      <c:pivotFmt>
        <c:idx val="0"/>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dLbl>
          <c:idx val="0"/>
          <c:showLegendKey val="0"/>
          <c:showVal val="0"/>
          <c:showCatName val="0"/>
          <c:showSerName val="0"/>
          <c:showPercent val="0"/>
          <c:showBubbleSize val="0"/>
          <c:extLst>
            <c:ext xmlns:c15="http://schemas.microsoft.com/office/drawing/2012/chart" uri="{CE6537A1-D6FC-4f65-9D91-7224C49458BB}"/>
          </c:extLst>
        </c:dLbl>
      </c:pivotFmt>
      <c:pivotFmt>
        <c:idx val="12"/>
        <c:dLbl>
          <c:idx val="0"/>
          <c:showLegendKey val="0"/>
          <c:showVal val="0"/>
          <c:showCatName val="0"/>
          <c:showSerName val="0"/>
          <c:showPercent val="0"/>
          <c:showBubbleSize val="0"/>
          <c:extLst>
            <c:ext xmlns:c15="http://schemas.microsoft.com/office/drawing/2012/chart" uri="{CE6537A1-D6FC-4f65-9D91-7224C49458BB}"/>
          </c:extLst>
        </c:dLbl>
      </c:pivotFmt>
      <c:pivotFmt>
        <c:idx val="13"/>
        <c:dLbl>
          <c:idx val="0"/>
          <c:showLegendKey val="0"/>
          <c:showVal val="0"/>
          <c:showCatName val="0"/>
          <c:showSerName val="0"/>
          <c:showPercent val="0"/>
          <c:showBubbleSize val="0"/>
          <c:extLst>
            <c:ext xmlns:c15="http://schemas.microsoft.com/office/drawing/2012/chart" uri="{CE6537A1-D6FC-4f65-9D91-7224C49458BB}"/>
          </c:extLst>
        </c:dLbl>
      </c:pivotFmt>
      <c:pivotFmt>
        <c:idx val="14"/>
        <c:dLbl>
          <c:idx val="0"/>
          <c:showLegendKey val="0"/>
          <c:showVal val="0"/>
          <c:showCatName val="0"/>
          <c:showSerName val="0"/>
          <c:showPercent val="0"/>
          <c:showBubbleSize val="0"/>
          <c:extLst>
            <c:ext xmlns:c15="http://schemas.microsoft.com/office/drawing/2012/chart" uri="{CE6537A1-D6FC-4f65-9D91-7224C49458BB}"/>
          </c:extLst>
        </c:dLbl>
      </c:pivotFmt>
      <c:pivotFmt>
        <c:idx val="15"/>
        <c:dLbl>
          <c:idx val="0"/>
          <c:showLegendKey val="0"/>
          <c:showVal val="0"/>
          <c:showCatName val="0"/>
          <c:showSerName val="0"/>
          <c:showPercent val="0"/>
          <c:showBubbleSize val="0"/>
          <c:extLst>
            <c:ext xmlns:c15="http://schemas.microsoft.com/office/drawing/2012/chart" uri="{CE6537A1-D6FC-4f65-9D91-7224C49458BB}"/>
          </c:extLst>
        </c:dLbl>
      </c:pivotFmt>
      <c:pivotFmt>
        <c:idx val="16"/>
        <c:dLbl>
          <c:idx val="0"/>
          <c:showLegendKey val="0"/>
          <c:showVal val="0"/>
          <c:showCatName val="0"/>
          <c:showSerName val="0"/>
          <c:showPercent val="0"/>
          <c:showBubbleSize val="0"/>
          <c:extLst>
            <c:ext xmlns:c15="http://schemas.microsoft.com/office/drawing/2012/chart" uri="{CE6537A1-D6FC-4f65-9D91-7224C49458BB}"/>
          </c:extLst>
        </c:dLbl>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dLbl>
          <c:idx val="0"/>
          <c:showLegendKey val="0"/>
          <c:showVal val="0"/>
          <c:showCatName val="0"/>
          <c:showSerName val="0"/>
          <c:showPercent val="0"/>
          <c:showBubbleSize val="0"/>
          <c:extLst>
            <c:ext xmlns:c15="http://schemas.microsoft.com/office/drawing/2012/chart" uri="{CE6537A1-D6FC-4f65-9D91-7224C49458BB}"/>
          </c:extLst>
        </c:dLbl>
      </c:pivotFmt>
      <c:pivotFmt>
        <c:idx val="23"/>
        <c:dLbl>
          <c:idx val="0"/>
          <c:showLegendKey val="0"/>
          <c:showVal val="0"/>
          <c:showCatName val="0"/>
          <c:showSerName val="0"/>
          <c:showPercent val="0"/>
          <c:showBubbleSize val="0"/>
          <c:extLst>
            <c:ext xmlns:c15="http://schemas.microsoft.com/office/drawing/2012/chart" uri="{CE6537A1-D6FC-4f65-9D91-7224C49458BB}"/>
          </c:extLst>
        </c:dLbl>
      </c:pivotFmt>
      <c:pivotFmt>
        <c:idx val="24"/>
        <c:dLbl>
          <c:idx val="0"/>
          <c:showLegendKey val="0"/>
          <c:showVal val="0"/>
          <c:showCatName val="0"/>
          <c:showSerName val="0"/>
          <c:showPercent val="0"/>
          <c:showBubbleSize val="0"/>
          <c:extLst>
            <c:ext xmlns:c15="http://schemas.microsoft.com/office/drawing/2012/chart" uri="{CE6537A1-D6FC-4f65-9D91-7224C49458BB}"/>
          </c:extLst>
        </c:dLbl>
      </c:pivotFmt>
      <c:pivotFmt>
        <c:idx val="25"/>
        <c:dLbl>
          <c:idx val="0"/>
          <c:showLegendKey val="0"/>
          <c:showVal val="0"/>
          <c:showCatName val="0"/>
          <c:showSerName val="0"/>
          <c:showPercent val="0"/>
          <c:showBubbleSize val="0"/>
          <c:extLst>
            <c:ext xmlns:c15="http://schemas.microsoft.com/office/drawing/2012/chart" uri="{CE6537A1-D6FC-4f65-9D91-7224C49458BB}"/>
          </c:extLst>
        </c:dLbl>
      </c:pivotFmt>
      <c:pivotFmt>
        <c:idx val="26"/>
        <c:dLbl>
          <c:idx val="0"/>
          <c:showLegendKey val="0"/>
          <c:showVal val="0"/>
          <c:showCatName val="0"/>
          <c:showSerName val="0"/>
          <c:showPercent val="0"/>
          <c:showBubbleSize val="0"/>
          <c:extLst>
            <c:ext xmlns:c15="http://schemas.microsoft.com/office/drawing/2012/chart" uri="{CE6537A1-D6FC-4f65-9D91-7224C49458BB}"/>
          </c:extLst>
        </c:dLbl>
      </c:pivotFmt>
      <c:pivotFmt>
        <c:idx val="27"/>
        <c:dLbl>
          <c:idx val="0"/>
          <c:showLegendKey val="0"/>
          <c:showVal val="0"/>
          <c:showCatName val="0"/>
          <c:showSerName val="0"/>
          <c:showPercent val="0"/>
          <c:showBubbleSize val="0"/>
          <c:extLst>
            <c:ext xmlns:c15="http://schemas.microsoft.com/office/drawing/2012/chart" uri="{CE6537A1-D6FC-4f65-9D91-7224C49458BB}"/>
          </c:extLst>
        </c:dLbl>
      </c:pivotFmt>
      <c:pivotFmt>
        <c:idx val="28"/>
        <c:dLbl>
          <c:idx val="0"/>
          <c:showLegendKey val="0"/>
          <c:showVal val="0"/>
          <c:showCatName val="0"/>
          <c:showSerName val="0"/>
          <c:showPercent val="0"/>
          <c:showBubbleSize val="0"/>
          <c:extLst>
            <c:ext xmlns:c15="http://schemas.microsoft.com/office/drawing/2012/chart" uri="{CE6537A1-D6FC-4f65-9D91-7224C49458BB}"/>
          </c:extLst>
        </c:dLbl>
      </c:pivotFmt>
      <c:pivotFmt>
        <c:idx val="29"/>
        <c:dLbl>
          <c:idx val="0"/>
          <c:showLegendKey val="0"/>
          <c:showVal val="0"/>
          <c:showCatName val="0"/>
          <c:showSerName val="0"/>
          <c:showPercent val="0"/>
          <c:showBubbleSize val="0"/>
          <c:extLst>
            <c:ext xmlns:c15="http://schemas.microsoft.com/office/drawing/2012/chart" uri="{CE6537A1-D6FC-4f65-9D91-7224C49458BB}"/>
          </c:extLst>
        </c:dLbl>
      </c:pivotFmt>
      <c:pivotFmt>
        <c:idx val="30"/>
        <c:dLbl>
          <c:idx val="0"/>
          <c:showLegendKey val="0"/>
          <c:showVal val="0"/>
          <c:showCatName val="0"/>
          <c:showSerName val="0"/>
          <c:showPercent val="0"/>
          <c:showBubbleSize val="0"/>
          <c:extLst>
            <c:ext xmlns:c15="http://schemas.microsoft.com/office/drawing/2012/chart" uri="{CE6537A1-D6FC-4f65-9D91-7224C49458BB}"/>
          </c:extLst>
        </c:dLbl>
      </c:pivotFmt>
      <c:pivotFmt>
        <c:idx val="31"/>
        <c:dLbl>
          <c:idx val="0"/>
          <c:showLegendKey val="0"/>
          <c:showVal val="0"/>
          <c:showCatName val="0"/>
          <c:showSerName val="0"/>
          <c:showPercent val="0"/>
          <c:showBubbleSize val="0"/>
          <c:extLst>
            <c:ext xmlns:c15="http://schemas.microsoft.com/office/drawing/2012/chart" uri="{CE6537A1-D6FC-4f65-9D91-7224C49458BB}"/>
          </c:extLst>
        </c:dLbl>
      </c:pivotFmt>
      <c:pivotFmt>
        <c:idx val="32"/>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radarChart>
        <c:radarStyle val="marker"/>
        <c:varyColors val="0"/>
        <c:ser>
          <c:idx val="0"/>
          <c:order val="0"/>
          <c:tx>
            <c:strRef>
              <c:f>'1B.GRAF RADAR'!$B$7</c:f>
              <c:strCache>
                <c:ptCount val="1"/>
                <c:pt idx="0">
                  <c:v>Total</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'1B.GRAF RADAR'!$B$7</c:f>
              <c:strCache>
                <c:ptCount val="10"/>
                <c:pt idx="0">
                  <c:v>Promedio de Enfoque sistémico</c:v>
                </c:pt>
                <c:pt idx="1">
                  <c:v>Promedio de Enfoque proactivo</c:v>
                </c:pt>
                <c:pt idx="2">
                  <c:v>Promedio de Enfoque evaluado y mejorado</c:v>
                </c:pt>
                <c:pt idx="3">
                  <c:v>Promedio de Despliegue en la institución</c:v>
                </c:pt>
                <c:pt idx="4">
                  <c:v>Promedio de Apropiación por el cliente interno y/o externo</c:v>
                </c:pt>
                <c:pt idx="5">
                  <c:v>Promedio de Pertinencia</c:v>
                </c:pt>
                <c:pt idx="6">
                  <c:v>Promedio de Consistencia</c:v>
                </c:pt>
                <c:pt idx="7">
                  <c:v>Promedio de Avance de la medición</c:v>
                </c:pt>
                <c:pt idx="8">
                  <c:v>Promedio de Tendencia</c:v>
                </c:pt>
                <c:pt idx="9">
                  <c:v>Promedio de Comparación</c:v>
                </c:pt>
              </c:strCache>
            </c:strRef>
          </c:cat>
          <c:val>
            <c:numRef>
              <c:f>'1B.GRAF RADAR'!$B$7</c:f>
              <c:numCache>
                <c:formatCode>0.0</c:formatCode>
                <c:ptCount val="10"/>
                <c:pt idx="0">
                  <c:v>3</c:v>
                </c:pt>
                <c:pt idx="1">
                  <c:v>3.5</c:v>
                </c:pt>
                <c:pt idx="2">
                  <c:v>4</c:v>
                </c:pt>
                <c:pt idx="3">
                  <c:v>2.5</c:v>
                </c:pt>
                <c:pt idx="4">
                  <c:v>3</c:v>
                </c:pt>
                <c:pt idx="5">
                  <c:v>3.5</c:v>
                </c:pt>
                <c:pt idx="6">
                  <c:v>3.5</c:v>
                </c:pt>
                <c:pt idx="7">
                  <c:v>3.5</c:v>
                </c:pt>
                <c:pt idx="8">
                  <c:v>4</c:v>
                </c:pt>
                <c:pt idx="9">
                  <c:v>4.5</c:v>
                </c:pt>
              </c:numCache>
            </c:numRef>
          </c:val>
          <c:extLst>
            <c:ext xmlns:c16="http://schemas.microsoft.com/office/drawing/2014/chart" uri="{C3380CC4-5D6E-409C-BE32-E72D297353CC}">
              <c16:uniqueId val="{00000000-4E58-4D3C-A25F-C54CDA58B90A}"/>
            </c:ext>
          </c:extLst>
        </c:ser>
        <c:dLbls>
          <c:showLegendKey val="0"/>
          <c:showVal val="0"/>
          <c:showCatName val="0"/>
          <c:showSerName val="0"/>
          <c:showPercent val="0"/>
          <c:showBubbleSize val="0"/>
        </c:dLbls>
        <c:axId val="265182656"/>
        <c:axId val="265183216"/>
      </c:radarChart>
      <c:catAx>
        <c:axId val="2651826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183216"/>
        <c:crosses val="autoZero"/>
        <c:auto val="1"/>
        <c:lblAlgn val="ctr"/>
        <c:lblOffset val="100"/>
        <c:noMultiLvlLbl val="0"/>
      </c:catAx>
      <c:valAx>
        <c:axId val="2651832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182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133" l="0.70000000000000062" r="0.70000000000000062" t="0.75000000000000133" header="0.30000000000000032" footer="0.3000000000000003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png"/><Relationship Id="rId1" Type="http://schemas.openxmlformats.org/officeDocument/2006/relationships/hyperlink" Target="#'RUTA CRITICA'!A1"/></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image" Target="../media/image9.png"/><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image" Target="../media/image10.png"/><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png"/><Relationship Id="rId1" Type="http://schemas.openxmlformats.org/officeDocument/2006/relationships/hyperlink" Target="#'RUTA CRITICA'!A1"/><Relationship Id="rId4"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image" Target="../media/image12.png"/><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png"/><Relationship Id="rId1" Type="http://schemas.openxmlformats.org/officeDocument/2006/relationships/hyperlink" Target="#'RUTA CRITICA'!A1"/></Relationships>
</file>

<file path=xl/drawings/_rels/drawing2.xml.rels><?xml version="1.0" encoding="UTF-8" standalone="yes"?>
<Relationships xmlns="http://schemas.openxmlformats.org/package/2006/relationships"><Relationship Id="rId8" Type="http://schemas.openxmlformats.org/officeDocument/2006/relationships/hyperlink" Target="#CRONOGRAMA!A1"/><Relationship Id="rId13" Type="http://schemas.openxmlformats.org/officeDocument/2006/relationships/hyperlink" Target="#'1A.HOJA RADAR'!A1"/><Relationship Id="rId3" Type="http://schemas.openxmlformats.org/officeDocument/2006/relationships/hyperlink" Target="#'4.CAL ESPERADA Y OBSERVADA'!A1"/><Relationship Id="rId7" Type="http://schemas.openxmlformats.org/officeDocument/2006/relationships/hyperlink" Target="#'9.APRENDIZAJE ORGA'!A1"/><Relationship Id="rId12" Type="http://schemas.microsoft.com/office/2007/relationships/hdphoto" Target="../media/hdphoto1.wdp"/><Relationship Id="rId17" Type="http://schemas.openxmlformats.org/officeDocument/2006/relationships/image" Target="../media/image5.png"/><Relationship Id="rId2" Type="http://schemas.openxmlformats.org/officeDocument/2006/relationships/hyperlink" Target="#'2Y3.SELECIONAR Y PRIORIZAR'!A1"/><Relationship Id="rId16" Type="http://schemas.openxmlformats.org/officeDocument/2006/relationships/hyperlink" Target="#'10.INDICADORES'!A1"/><Relationship Id="rId1" Type="http://schemas.openxmlformats.org/officeDocument/2006/relationships/hyperlink" Target="#'1.AUTOEVALUACI&#211;N'!A1"/><Relationship Id="rId6" Type="http://schemas.openxmlformats.org/officeDocument/2006/relationships/hyperlink" Target="#'7Y8.SEGUIMIENTO'!A1"/><Relationship Id="rId11" Type="http://schemas.openxmlformats.org/officeDocument/2006/relationships/image" Target="../media/image3.png"/><Relationship Id="rId5" Type="http://schemas.openxmlformats.org/officeDocument/2006/relationships/hyperlink" Target="#'6.PLAN DE MEJORA'!A1"/><Relationship Id="rId15" Type="http://schemas.openxmlformats.org/officeDocument/2006/relationships/image" Target="../media/image1.png"/><Relationship Id="rId10" Type="http://schemas.openxmlformats.org/officeDocument/2006/relationships/hyperlink" Target="#'5.AUDITORIA'!A1"/><Relationship Id="rId4" Type="http://schemas.openxmlformats.org/officeDocument/2006/relationships/hyperlink" Target="#'6.PLAN ACCION'!A1"/><Relationship Id="rId9" Type="http://schemas.openxmlformats.org/officeDocument/2006/relationships/image" Target="../media/image2.png"/><Relationship Id="rId1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png"/><Relationship Id="rId1" Type="http://schemas.openxmlformats.org/officeDocument/2006/relationships/hyperlink" Target="#'RUTA CRITICA'!A1"/></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image" Target="../media/image7.png"/><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png"/><Relationship Id="rId1" Type="http://schemas.openxmlformats.org/officeDocument/2006/relationships/hyperlink" Target="#'RUTA CRITICA'!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chart" Target="../charts/chart1.xml"/><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RUTA CRITICA'!A1"/><Relationship Id="rId1" Type="http://schemas.openxmlformats.org/officeDocument/2006/relationships/image" Target="../media/image8.jpe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298373</xdr:colOff>
      <xdr:row>1</xdr:row>
      <xdr:rowOff>61281</xdr:rowOff>
    </xdr:from>
    <xdr:to>
      <xdr:col>2</xdr:col>
      <xdr:colOff>466726</xdr:colOff>
      <xdr:row>3</xdr:row>
      <xdr:rowOff>285750</xdr:rowOff>
    </xdr:to>
    <xdr:pic>
      <xdr:nvPicPr>
        <xdr:cNvPr id="2" name="Imagen 1">
          <a:extLst>
            <a:ext uri="{FF2B5EF4-FFF2-40B4-BE49-F238E27FC236}">
              <a16:creationId xmlns:a16="http://schemas.microsoft.com/office/drawing/2014/main" id="{5328BC46-659A-4F73-94B9-94183B710018}"/>
            </a:ext>
          </a:extLst>
        </xdr:cNvPr>
        <xdr:cNvPicPr>
          <a:picLocks noChangeAspect="1"/>
        </xdr:cNvPicPr>
      </xdr:nvPicPr>
      <xdr:blipFill>
        <a:blip xmlns:r="http://schemas.openxmlformats.org/officeDocument/2006/relationships" r:embed="rId1"/>
        <a:stretch>
          <a:fillRect/>
        </a:stretch>
      </xdr:blipFill>
      <xdr:spPr>
        <a:xfrm>
          <a:off x="1055783" y="244895"/>
          <a:ext cx="925762" cy="9130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1465386</xdr:colOff>
      <xdr:row>10</xdr:row>
      <xdr:rowOff>73269</xdr:rowOff>
    </xdr:from>
    <xdr:to>
      <xdr:col>9</xdr:col>
      <xdr:colOff>0</xdr:colOff>
      <xdr:row>14</xdr:row>
      <xdr:rowOff>82526</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999536" y="3340344"/>
          <a:ext cx="1334964" cy="771257"/>
          <a:chOff x="3933825" y="762000"/>
          <a:chExt cx="1304926" cy="771257"/>
        </a:xfrm>
      </xdr:grpSpPr>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4" name="CuadroTexto 3">
            <a:extLst>
              <a:ext uri="{FF2B5EF4-FFF2-40B4-BE49-F238E27FC236}">
                <a16:creationId xmlns:a16="http://schemas.microsoft.com/office/drawing/2014/main" id="{00000000-0008-0000-0700-000004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1</xdr:col>
      <xdr:colOff>860490</xdr:colOff>
      <xdr:row>1</xdr:row>
      <xdr:rowOff>31364</xdr:rowOff>
    </xdr:from>
    <xdr:ext cx="754462" cy="692535"/>
    <xdr:pic>
      <xdr:nvPicPr>
        <xdr:cNvPr id="6" name="Imagen 41">
          <a:extLst>
            <a:ext uri="{FF2B5EF4-FFF2-40B4-BE49-F238E27FC236}">
              <a16:creationId xmlns:a16="http://schemas.microsoft.com/office/drawing/2014/main" id="{197EBA93-9DBE-4123-86F0-A17F44D84E54}"/>
            </a:ext>
          </a:extLst>
        </xdr:cNvPr>
        <xdr:cNvPicPr>
          <a:picLocks noChangeAspect="1"/>
        </xdr:cNvPicPr>
      </xdr:nvPicPr>
      <xdr:blipFill>
        <a:blip xmlns:r="http://schemas.openxmlformats.org/officeDocument/2006/relationships" r:embed="rId3"/>
        <a:stretch>
          <a:fillRect/>
        </a:stretch>
      </xdr:blipFill>
      <xdr:spPr>
        <a:xfrm>
          <a:off x="1346265" y="221864"/>
          <a:ext cx="754462" cy="69253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7</xdr:col>
      <xdr:colOff>476250</xdr:colOff>
      <xdr:row>0</xdr:row>
      <xdr:rowOff>142875</xdr:rowOff>
    </xdr:from>
    <xdr:to>
      <xdr:col>8</xdr:col>
      <xdr:colOff>911630</xdr:colOff>
      <xdr:row>4</xdr:row>
      <xdr:rowOff>60932</xdr:rowOff>
    </xdr:to>
    <xdr:pic>
      <xdr:nvPicPr>
        <xdr:cNvPr id="8194" name="Picture 2">
          <a:extLst>
            <a:ext uri="{FF2B5EF4-FFF2-40B4-BE49-F238E27FC236}">
              <a16:creationId xmlns:a16="http://schemas.microsoft.com/office/drawing/2014/main" id="{00000000-0008-0000-0900-000002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739313" y="142875"/>
          <a:ext cx="1447411" cy="930088"/>
        </a:xfrm>
        <a:prstGeom prst="rect">
          <a:avLst/>
        </a:prstGeom>
        <a:noFill/>
        <a:ln w="1">
          <a:noFill/>
          <a:miter lim="800000"/>
          <a:headEnd/>
          <a:tailEnd type="none" w="med" len="med"/>
        </a:ln>
        <a:effectLst/>
      </xdr:spPr>
    </xdr:pic>
    <xdr:clientData/>
  </xdr:twoCellAnchor>
  <xdr:twoCellAnchor>
    <xdr:from>
      <xdr:col>9</xdr:col>
      <xdr:colOff>57150</xdr:colOff>
      <xdr:row>0</xdr:row>
      <xdr:rowOff>107156</xdr:rowOff>
    </xdr:from>
    <xdr:to>
      <xdr:col>9</xdr:col>
      <xdr:colOff>1362076</xdr:colOff>
      <xdr:row>4</xdr:row>
      <xdr:rowOff>9257</xdr:rowOff>
    </xdr:to>
    <xdr:grpSp>
      <xdr:nvGrpSpPr>
        <xdr:cNvPr id="3" name="Grupo 2">
          <a:hlinkClick xmlns:r="http://schemas.openxmlformats.org/officeDocument/2006/relationships" r:id="rId2"/>
          <a:extLst>
            <a:ext uri="{FF2B5EF4-FFF2-40B4-BE49-F238E27FC236}">
              <a16:creationId xmlns:a16="http://schemas.microsoft.com/office/drawing/2014/main" id="{00000000-0008-0000-0900-000003000000}"/>
            </a:ext>
          </a:extLst>
        </xdr:cNvPr>
        <xdr:cNvGrpSpPr/>
      </xdr:nvGrpSpPr>
      <xdr:grpSpPr>
        <a:xfrm>
          <a:off x="13415963" y="107156"/>
          <a:ext cx="1304926" cy="914132"/>
          <a:chOff x="3933825" y="762000"/>
          <a:chExt cx="1304926" cy="771257"/>
        </a:xfrm>
      </xdr:grpSpPr>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5" name="CuadroTexto 4">
            <a:extLst>
              <a:ext uri="{FF2B5EF4-FFF2-40B4-BE49-F238E27FC236}">
                <a16:creationId xmlns:a16="http://schemas.microsoft.com/office/drawing/2014/main" id="{00000000-0008-0000-0900-000005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1</xdr:col>
      <xdr:colOff>374942</xdr:colOff>
      <xdr:row>1</xdr:row>
      <xdr:rowOff>11615</xdr:rowOff>
    </xdr:from>
    <xdr:ext cx="745237" cy="684068"/>
    <xdr:pic>
      <xdr:nvPicPr>
        <xdr:cNvPr id="2" name="Imagen 41">
          <a:extLst>
            <a:ext uri="{FF2B5EF4-FFF2-40B4-BE49-F238E27FC236}">
              <a16:creationId xmlns:a16="http://schemas.microsoft.com/office/drawing/2014/main" id="{07FD1D02-F55D-4134-84C5-09CDF47DD9B9}"/>
            </a:ext>
          </a:extLst>
        </xdr:cNvPr>
        <xdr:cNvPicPr>
          <a:picLocks noChangeAspect="1"/>
        </xdr:cNvPicPr>
      </xdr:nvPicPr>
      <xdr:blipFill>
        <a:blip xmlns:r="http://schemas.openxmlformats.org/officeDocument/2006/relationships" r:embed="rId4"/>
        <a:stretch>
          <a:fillRect/>
        </a:stretch>
      </xdr:blipFill>
      <xdr:spPr>
        <a:xfrm>
          <a:off x="755942" y="202115"/>
          <a:ext cx="745237" cy="68406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1983442</xdr:colOff>
      <xdr:row>9</xdr:row>
      <xdr:rowOff>89646</xdr:rowOff>
    </xdr:from>
    <xdr:to>
      <xdr:col>3</xdr:col>
      <xdr:colOff>147910</xdr:colOff>
      <xdr:row>12</xdr:row>
      <xdr:rowOff>123263</xdr:rowOff>
    </xdr:to>
    <xdr:pic>
      <xdr:nvPicPr>
        <xdr:cNvPr id="13340" name="Picture 28">
          <a:extLst>
            <a:ext uri="{FF2B5EF4-FFF2-40B4-BE49-F238E27FC236}">
              <a16:creationId xmlns:a16="http://schemas.microsoft.com/office/drawing/2014/main" id="{00000000-0008-0000-0A00-00001C3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59089" y="1232646"/>
          <a:ext cx="1582262" cy="762000"/>
        </a:xfrm>
        <a:prstGeom prst="rect">
          <a:avLst/>
        </a:prstGeom>
        <a:noFill/>
        <a:ln w="1">
          <a:noFill/>
          <a:miter lim="800000"/>
          <a:headEnd/>
          <a:tailEnd type="none" w="med" len="med"/>
        </a:ln>
        <a:effectLst/>
      </xdr:spPr>
    </xdr:pic>
    <xdr:clientData/>
  </xdr:twoCellAnchor>
  <xdr:twoCellAnchor>
    <xdr:from>
      <xdr:col>4</xdr:col>
      <xdr:colOff>369795</xdr:colOff>
      <xdr:row>9</xdr:row>
      <xdr:rowOff>145676</xdr:rowOff>
    </xdr:from>
    <xdr:to>
      <xdr:col>5</xdr:col>
      <xdr:colOff>363632</xdr:colOff>
      <xdr:row>12</xdr:row>
      <xdr:rowOff>188551</xdr:rowOff>
    </xdr:to>
    <xdr:grpSp>
      <xdr:nvGrpSpPr>
        <xdr:cNvPr id="4" name="Grupo 3">
          <a:hlinkClick xmlns:r="http://schemas.openxmlformats.org/officeDocument/2006/relationships" r:id="rId2"/>
          <a:extLst>
            <a:ext uri="{FF2B5EF4-FFF2-40B4-BE49-F238E27FC236}">
              <a16:creationId xmlns:a16="http://schemas.microsoft.com/office/drawing/2014/main" id="{00000000-0008-0000-0A00-000004000000}"/>
            </a:ext>
          </a:extLst>
        </xdr:cNvPr>
        <xdr:cNvGrpSpPr/>
      </xdr:nvGrpSpPr>
      <xdr:grpSpPr>
        <a:xfrm>
          <a:off x="7563971" y="2319617"/>
          <a:ext cx="1304926" cy="771258"/>
          <a:chOff x="3933825" y="762000"/>
          <a:chExt cx="1304926" cy="771257"/>
        </a:xfrm>
      </xdr:grpSpPr>
      <xdr:pic>
        <xdr:nvPicPr>
          <xdr:cNvPr id="5" name="Imagen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6" name="CuadroTexto 5">
            <a:extLst>
              <a:ext uri="{FF2B5EF4-FFF2-40B4-BE49-F238E27FC236}">
                <a16:creationId xmlns:a16="http://schemas.microsoft.com/office/drawing/2014/main" id="{00000000-0008-0000-0A00-000006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823178</xdr:colOff>
      <xdr:row>1</xdr:row>
      <xdr:rowOff>34027</xdr:rowOff>
    </xdr:from>
    <xdr:ext cx="745237" cy="684068"/>
    <xdr:pic>
      <xdr:nvPicPr>
        <xdr:cNvPr id="2" name="Imagen 41">
          <a:extLst>
            <a:ext uri="{FF2B5EF4-FFF2-40B4-BE49-F238E27FC236}">
              <a16:creationId xmlns:a16="http://schemas.microsoft.com/office/drawing/2014/main" id="{99CE9B2C-E20C-4323-9292-12F902A5ED12}"/>
            </a:ext>
          </a:extLst>
        </xdr:cNvPr>
        <xdr:cNvPicPr>
          <a:picLocks noChangeAspect="1"/>
        </xdr:cNvPicPr>
      </xdr:nvPicPr>
      <xdr:blipFill>
        <a:blip xmlns:r="http://schemas.openxmlformats.org/officeDocument/2006/relationships" r:embed="rId4"/>
        <a:stretch>
          <a:fillRect/>
        </a:stretch>
      </xdr:blipFill>
      <xdr:spPr>
        <a:xfrm>
          <a:off x="823178" y="224527"/>
          <a:ext cx="745237" cy="68406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6</xdr:col>
      <xdr:colOff>112058</xdr:colOff>
      <xdr:row>0</xdr:row>
      <xdr:rowOff>180975</xdr:rowOff>
    </xdr:from>
    <xdr:to>
      <xdr:col>6</xdr:col>
      <xdr:colOff>1416984</xdr:colOff>
      <xdr:row>4</xdr:row>
      <xdr:rowOff>54081</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0B00-000003000000}"/>
            </a:ext>
          </a:extLst>
        </xdr:cNvPr>
        <xdr:cNvGrpSpPr/>
      </xdr:nvGrpSpPr>
      <xdr:grpSpPr>
        <a:xfrm>
          <a:off x="11037793" y="180975"/>
          <a:ext cx="1304926" cy="971282"/>
          <a:chOff x="3933825" y="762000"/>
          <a:chExt cx="1304926" cy="771257"/>
        </a:xfrm>
      </xdr:grpSpPr>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5" name="CuadroTexto 4">
            <a:extLst>
              <a:ext uri="{FF2B5EF4-FFF2-40B4-BE49-F238E27FC236}">
                <a16:creationId xmlns:a16="http://schemas.microsoft.com/office/drawing/2014/main" id="{00000000-0008-0000-0B00-000005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794603</xdr:colOff>
      <xdr:row>1</xdr:row>
      <xdr:rowOff>34027</xdr:rowOff>
    </xdr:from>
    <xdr:ext cx="865705" cy="794648"/>
    <xdr:pic>
      <xdr:nvPicPr>
        <xdr:cNvPr id="2" name="Imagen 41">
          <a:extLst>
            <a:ext uri="{FF2B5EF4-FFF2-40B4-BE49-F238E27FC236}">
              <a16:creationId xmlns:a16="http://schemas.microsoft.com/office/drawing/2014/main" id="{29CFB3AD-D8F5-4B22-95F0-667A610C9319}"/>
            </a:ext>
          </a:extLst>
        </xdr:cNvPr>
        <xdr:cNvPicPr>
          <a:picLocks noChangeAspect="1"/>
        </xdr:cNvPicPr>
      </xdr:nvPicPr>
      <xdr:blipFill>
        <a:blip xmlns:r="http://schemas.openxmlformats.org/officeDocument/2006/relationships" r:embed="rId3"/>
        <a:stretch>
          <a:fillRect/>
        </a:stretch>
      </xdr:blipFill>
      <xdr:spPr>
        <a:xfrm>
          <a:off x="794603" y="224527"/>
          <a:ext cx="865705" cy="794648"/>
        </a:xfrm>
        <a:prstGeom prst="rect">
          <a:avLst/>
        </a:prstGeom>
      </xdr:spPr>
    </xdr:pic>
    <xdr:clientData/>
  </xdr:oneCellAnchor>
  <xdr:twoCellAnchor editAs="oneCell">
    <xdr:from>
      <xdr:col>7</xdr:col>
      <xdr:colOff>556371</xdr:colOff>
      <xdr:row>1</xdr:row>
      <xdr:rowOff>29135</xdr:rowOff>
    </xdr:from>
    <xdr:to>
      <xdr:col>7</xdr:col>
      <xdr:colOff>1481657</xdr:colOff>
      <xdr:row>4</xdr:row>
      <xdr:rowOff>39837</xdr:rowOff>
    </xdr:to>
    <xdr:pic>
      <xdr:nvPicPr>
        <xdr:cNvPr id="7" name="Picture 5">
          <a:extLst>
            <a:ext uri="{FF2B5EF4-FFF2-40B4-BE49-F238E27FC236}">
              <a16:creationId xmlns:a16="http://schemas.microsoft.com/office/drawing/2014/main" id="{597C7E05-E07D-8A8B-652C-2DDA8A5EFCE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4758146" y="219635"/>
          <a:ext cx="925286" cy="915577"/>
        </a:xfrm>
        <a:prstGeom prst="rect">
          <a:avLst/>
        </a:prstGeom>
        <a:noFill/>
        <a:ln w="1">
          <a:noFill/>
          <a:miter lim="800000"/>
          <a:headEnd/>
          <a:tailEnd type="none" w="med" len="med"/>
        </a:ln>
        <a:effec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425824</xdr:colOff>
      <xdr:row>1</xdr:row>
      <xdr:rowOff>67236</xdr:rowOff>
    </xdr:from>
    <xdr:to>
      <xdr:col>7</xdr:col>
      <xdr:colOff>1196771</xdr:colOff>
      <xdr:row>4</xdr:row>
      <xdr:rowOff>132790</xdr:rowOff>
    </xdr:to>
    <xdr:pic>
      <xdr:nvPicPr>
        <xdr:cNvPr id="14337" name="Picture 1">
          <a:extLst>
            <a:ext uri="{FF2B5EF4-FFF2-40B4-BE49-F238E27FC236}">
              <a16:creationId xmlns:a16="http://schemas.microsoft.com/office/drawing/2014/main" id="{00000000-0008-0000-0C00-0000013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59118" y="257736"/>
          <a:ext cx="770947" cy="928407"/>
        </a:xfrm>
        <a:prstGeom prst="rect">
          <a:avLst/>
        </a:prstGeom>
        <a:noFill/>
        <a:ln w="1">
          <a:noFill/>
          <a:miter lim="800000"/>
          <a:headEnd/>
          <a:tailEnd type="none" w="med" len="med"/>
        </a:ln>
        <a:effectLst/>
      </xdr:spPr>
    </xdr:pic>
    <xdr:clientData/>
  </xdr:twoCellAnchor>
  <xdr:twoCellAnchor>
    <xdr:from>
      <xdr:col>6</xdr:col>
      <xdr:colOff>134470</xdr:colOff>
      <xdr:row>1</xdr:row>
      <xdr:rowOff>212912</xdr:rowOff>
    </xdr:from>
    <xdr:to>
      <xdr:col>6</xdr:col>
      <xdr:colOff>1439396</xdr:colOff>
      <xdr:row>4</xdr:row>
      <xdr:rowOff>188552</xdr:rowOff>
    </xdr:to>
    <xdr:grpSp>
      <xdr:nvGrpSpPr>
        <xdr:cNvPr id="4" name="Grupo 3">
          <a:hlinkClick xmlns:r="http://schemas.openxmlformats.org/officeDocument/2006/relationships" r:id="rId2"/>
          <a:extLst>
            <a:ext uri="{FF2B5EF4-FFF2-40B4-BE49-F238E27FC236}">
              <a16:creationId xmlns:a16="http://schemas.microsoft.com/office/drawing/2014/main" id="{00000000-0008-0000-0C00-000004000000}"/>
            </a:ext>
          </a:extLst>
        </xdr:cNvPr>
        <xdr:cNvGrpSpPr/>
      </xdr:nvGrpSpPr>
      <xdr:grpSpPr>
        <a:xfrm>
          <a:off x="11766176" y="403412"/>
          <a:ext cx="1304926" cy="838493"/>
          <a:chOff x="3933825" y="762000"/>
          <a:chExt cx="1304926" cy="771257"/>
        </a:xfrm>
      </xdr:grpSpPr>
      <xdr:pic>
        <xdr:nvPicPr>
          <xdr:cNvPr id="5" name="Imagen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6" name="CuadroTexto 5">
            <a:extLst>
              <a:ext uri="{FF2B5EF4-FFF2-40B4-BE49-F238E27FC236}">
                <a16:creationId xmlns:a16="http://schemas.microsoft.com/office/drawing/2014/main" id="{00000000-0008-0000-0C00-000006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fLocksWithSheet="0"/>
  </xdr:twoCellAnchor>
  <xdr:oneCellAnchor>
    <xdr:from>
      <xdr:col>0</xdr:col>
      <xdr:colOff>823178</xdr:colOff>
      <xdr:row>1</xdr:row>
      <xdr:rowOff>34027</xdr:rowOff>
    </xdr:from>
    <xdr:ext cx="745237" cy="684068"/>
    <xdr:pic>
      <xdr:nvPicPr>
        <xdr:cNvPr id="2" name="Imagen 41">
          <a:extLst>
            <a:ext uri="{FF2B5EF4-FFF2-40B4-BE49-F238E27FC236}">
              <a16:creationId xmlns:a16="http://schemas.microsoft.com/office/drawing/2014/main" id="{4C5788C9-CE72-4265-B368-1ED244E40DA2}"/>
            </a:ext>
          </a:extLst>
        </xdr:cNvPr>
        <xdr:cNvPicPr>
          <a:picLocks noChangeAspect="1"/>
        </xdr:cNvPicPr>
      </xdr:nvPicPr>
      <xdr:blipFill>
        <a:blip xmlns:r="http://schemas.openxmlformats.org/officeDocument/2006/relationships" r:embed="rId4"/>
        <a:stretch>
          <a:fillRect/>
        </a:stretch>
      </xdr:blipFill>
      <xdr:spPr>
        <a:xfrm>
          <a:off x="823178" y="224527"/>
          <a:ext cx="745237" cy="68406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xdr:from>
      <xdr:col>8</xdr:col>
      <xdr:colOff>776817</xdr:colOff>
      <xdr:row>0</xdr:row>
      <xdr:rowOff>127001</xdr:rowOff>
    </xdr:from>
    <xdr:to>
      <xdr:col>8</xdr:col>
      <xdr:colOff>2074333</xdr:colOff>
      <xdr:row>3</xdr:row>
      <xdr:rowOff>187327</xdr:rowOff>
    </xdr:to>
    <xdr:grpSp>
      <xdr:nvGrpSpPr>
        <xdr:cNvPr id="10" name="Grupo 9">
          <a:hlinkClick xmlns:r="http://schemas.openxmlformats.org/officeDocument/2006/relationships" r:id="rId1"/>
          <a:extLst>
            <a:ext uri="{FF2B5EF4-FFF2-40B4-BE49-F238E27FC236}">
              <a16:creationId xmlns:a16="http://schemas.microsoft.com/office/drawing/2014/main" id="{7CAB3E1E-6CBE-50D5-3BEB-3FBB0D61C1DA}"/>
            </a:ext>
          </a:extLst>
        </xdr:cNvPr>
        <xdr:cNvGrpSpPr/>
      </xdr:nvGrpSpPr>
      <xdr:grpSpPr>
        <a:xfrm>
          <a:off x="14450484" y="127001"/>
          <a:ext cx="1297516" cy="790576"/>
          <a:chOff x="3933825" y="762000"/>
          <a:chExt cx="1304926" cy="771257"/>
        </a:xfrm>
      </xdr:grpSpPr>
      <xdr:pic>
        <xdr:nvPicPr>
          <xdr:cNvPr id="11" name="Imagen 10">
            <a:extLst>
              <a:ext uri="{FF2B5EF4-FFF2-40B4-BE49-F238E27FC236}">
                <a16:creationId xmlns:a16="http://schemas.microsoft.com/office/drawing/2014/main" id="{FE93A291-8127-6062-EF43-466DE5EA6093}"/>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12" name="CuadroTexto 11">
            <a:extLst>
              <a:ext uri="{FF2B5EF4-FFF2-40B4-BE49-F238E27FC236}">
                <a16:creationId xmlns:a16="http://schemas.microsoft.com/office/drawing/2014/main" id="{4F44DC75-8E33-3ADE-AE99-D18ED7B2B9B1}"/>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1</xdr:col>
      <xdr:colOff>1447594</xdr:colOff>
      <xdr:row>1</xdr:row>
      <xdr:rowOff>34025</xdr:rowOff>
    </xdr:from>
    <xdr:ext cx="839187" cy="770307"/>
    <xdr:pic>
      <xdr:nvPicPr>
        <xdr:cNvPr id="43" name="Imagen 41">
          <a:extLst>
            <a:ext uri="{FF2B5EF4-FFF2-40B4-BE49-F238E27FC236}">
              <a16:creationId xmlns:a16="http://schemas.microsoft.com/office/drawing/2014/main" id="{DA17F6F8-8D66-4ACB-BE2C-9D29A72A5A02}"/>
            </a:ext>
          </a:extLst>
        </xdr:cNvPr>
        <xdr:cNvPicPr>
          <a:picLocks noChangeAspect="1"/>
        </xdr:cNvPicPr>
      </xdr:nvPicPr>
      <xdr:blipFill>
        <a:blip xmlns:r="http://schemas.openxmlformats.org/officeDocument/2006/relationships" r:embed="rId3"/>
        <a:stretch>
          <a:fillRect/>
        </a:stretch>
      </xdr:blipFill>
      <xdr:spPr>
        <a:xfrm>
          <a:off x="1743927" y="224525"/>
          <a:ext cx="839187" cy="77030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7</xdr:col>
      <xdr:colOff>224077</xdr:colOff>
      <xdr:row>15</xdr:row>
      <xdr:rowOff>141271</xdr:rowOff>
    </xdr:from>
    <xdr:to>
      <xdr:col>10</xdr:col>
      <xdr:colOff>264100</xdr:colOff>
      <xdr:row>27</xdr:row>
      <xdr:rowOff>181294</xdr:rowOff>
    </xdr:to>
    <xdr:sp macro="" textlink="">
      <xdr:nvSpPr>
        <xdr:cNvPr id="54" name="Ellipse 3">
          <a:extLst>
            <a:ext uri="{FF2B5EF4-FFF2-40B4-BE49-F238E27FC236}">
              <a16:creationId xmlns:a16="http://schemas.microsoft.com/office/drawing/2014/main" id="{00000000-0008-0000-0000-000036000000}"/>
            </a:ext>
          </a:extLst>
        </xdr:cNvPr>
        <xdr:cNvSpPr/>
      </xdr:nvSpPr>
      <xdr:spPr>
        <a:xfrm>
          <a:off x="5558077" y="3189271"/>
          <a:ext cx="2326023" cy="2326023"/>
        </a:xfrm>
        <a:prstGeom prst="ellipse">
          <a:avLst/>
        </a:prstGeom>
        <a:gradFill flip="none" rotWithShape="1">
          <a:gsLst>
            <a:gs pos="0">
              <a:schemeClr val="accent1">
                <a:lumMod val="60000"/>
                <a:lumOff val="40000"/>
                <a:shade val="30000"/>
                <a:satMod val="115000"/>
              </a:schemeClr>
            </a:gs>
            <a:gs pos="50000">
              <a:schemeClr val="accent1">
                <a:lumMod val="60000"/>
                <a:lumOff val="40000"/>
                <a:shade val="67500"/>
                <a:satMod val="115000"/>
              </a:schemeClr>
            </a:gs>
            <a:gs pos="100000">
              <a:schemeClr val="accent1">
                <a:lumMod val="60000"/>
                <a:lumOff val="40000"/>
                <a:shade val="100000"/>
                <a:satMod val="115000"/>
              </a:schemeClr>
            </a:gs>
          </a:gsLst>
          <a:lin ang="16200000" scaled="1"/>
          <a:tileRect/>
        </a:gra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3200" b="1">
              <a:effectLst>
                <a:outerShdw blurRad="38100" dist="38100" dir="2700000" algn="tl">
                  <a:srgbClr val="000000">
                    <a:alpha val="43137"/>
                  </a:srgbClr>
                </a:outerShdw>
              </a:effectLst>
            </a:rPr>
            <a:t>AMEC</a:t>
          </a:r>
        </a:p>
      </xdr:txBody>
    </xdr:sp>
    <xdr:clientData/>
  </xdr:twoCellAnchor>
  <xdr:twoCellAnchor>
    <xdr:from>
      <xdr:col>7</xdr:col>
      <xdr:colOff>631014</xdr:colOff>
      <xdr:row>7</xdr:row>
      <xdr:rowOff>150400</xdr:rowOff>
    </xdr:from>
    <xdr:to>
      <xdr:col>9</xdr:col>
      <xdr:colOff>683466</xdr:colOff>
      <xdr:row>14</xdr:row>
      <xdr:rowOff>169257</xdr:rowOff>
    </xdr:to>
    <xdr:grpSp>
      <xdr:nvGrpSpPr>
        <xdr:cNvPr id="73" name="Grupo 72">
          <a:hlinkClick xmlns:r="http://schemas.openxmlformats.org/officeDocument/2006/relationships" r:id="rId1"/>
          <a:extLst>
            <a:ext uri="{FF2B5EF4-FFF2-40B4-BE49-F238E27FC236}">
              <a16:creationId xmlns:a16="http://schemas.microsoft.com/office/drawing/2014/main" id="{00000000-0008-0000-0000-000049000000}"/>
            </a:ext>
          </a:extLst>
        </xdr:cNvPr>
        <xdr:cNvGrpSpPr/>
      </xdr:nvGrpSpPr>
      <xdr:grpSpPr>
        <a:xfrm>
          <a:off x="5965014" y="1712500"/>
          <a:ext cx="1576452" cy="1352357"/>
          <a:chOff x="5965014" y="0"/>
          <a:chExt cx="1576452" cy="1352357"/>
        </a:xfrm>
      </xdr:grpSpPr>
      <xdr:sp macro="" textlink="">
        <xdr:nvSpPr>
          <xdr:cNvPr id="55" name="Ellipse 1">
            <a:extLst>
              <a:ext uri="{FF2B5EF4-FFF2-40B4-BE49-F238E27FC236}">
                <a16:creationId xmlns:a16="http://schemas.microsoft.com/office/drawing/2014/main" id="{00000000-0008-0000-0000-000037000000}"/>
              </a:ext>
            </a:extLst>
          </xdr:cNvPr>
          <xdr:cNvSpPr/>
        </xdr:nvSpPr>
        <xdr:spPr bwMode="auto">
          <a:xfrm>
            <a:off x="5965014" y="0"/>
            <a:ext cx="1563135" cy="1352357"/>
          </a:xfrm>
          <a:custGeom>
            <a:avLst/>
            <a:gdLst/>
            <a:ahLst/>
            <a:cxnLst/>
            <a:rect l="l" t="t" r="r" b="b"/>
            <a:pathLst>
              <a:path w="1881327" h="1627643">
                <a:moveTo>
                  <a:pt x="909737" y="0"/>
                </a:moveTo>
                <a:cubicBezTo>
                  <a:pt x="1446331" y="0"/>
                  <a:pt x="1881327" y="434996"/>
                  <a:pt x="1881327" y="971590"/>
                </a:cubicBezTo>
                <a:cubicBezTo>
                  <a:pt x="1881327" y="1225467"/>
                  <a:pt x="1783954" y="1456601"/>
                  <a:pt x="1622304" y="1627643"/>
                </a:cubicBezTo>
                <a:cubicBezTo>
                  <a:pt x="1407823" y="1531333"/>
                  <a:pt x="1169935" y="1478429"/>
                  <a:pt x="919691" y="1478429"/>
                </a:cubicBezTo>
                <a:cubicBezTo>
                  <a:pt x="752338" y="1478429"/>
                  <a:pt x="590510" y="1502090"/>
                  <a:pt x="437764" y="1547609"/>
                </a:cubicBezTo>
                <a:cubicBezTo>
                  <a:pt x="439086" y="1543067"/>
                  <a:pt x="439528" y="1538427"/>
                  <a:pt x="439938" y="1533777"/>
                </a:cubicBezTo>
                <a:cubicBezTo>
                  <a:pt x="472664" y="1162783"/>
                  <a:pt x="292347" y="822130"/>
                  <a:pt x="0" y="633018"/>
                </a:cubicBezTo>
                <a:cubicBezTo>
                  <a:pt x="136468" y="263166"/>
                  <a:pt x="492370" y="0"/>
                  <a:pt x="909737" y="0"/>
                </a:cubicBezTo>
                <a:close/>
              </a:path>
            </a:pathLst>
          </a:custGeom>
          <a:gradFill flip="none" rotWithShape="1">
            <a:gsLst>
              <a:gs pos="0">
                <a:srgbClr val="8FC332">
                  <a:shade val="30000"/>
                  <a:satMod val="115000"/>
                </a:srgbClr>
              </a:gs>
              <a:gs pos="50000">
                <a:srgbClr val="8FC332">
                  <a:shade val="67500"/>
                  <a:satMod val="115000"/>
                </a:srgbClr>
              </a:gs>
              <a:gs pos="100000">
                <a:srgbClr val="8FC332">
                  <a:shade val="100000"/>
                  <a:satMod val="115000"/>
                </a:srgbClr>
              </a:gs>
            </a:gsLst>
            <a:lin ang="1620000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en-US" sz="1200" b="1">
              <a:latin typeface="Lucida Sans Unicode" pitchFamily="34" charset="0"/>
            </a:endParaRPr>
          </a:p>
        </xdr:txBody>
      </xdr:sp>
      <xdr:sp macro="" textlink="">
        <xdr:nvSpPr>
          <xdr:cNvPr id="64" name="Rectangle 4">
            <a:extLst>
              <a:ext uri="{FF2B5EF4-FFF2-40B4-BE49-F238E27FC236}">
                <a16:creationId xmlns:a16="http://schemas.microsoft.com/office/drawing/2014/main" id="{00000000-0008-0000-0000-000040000000}"/>
              </a:ext>
            </a:extLst>
          </xdr:cNvPr>
          <xdr:cNvSpPr/>
        </xdr:nvSpPr>
        <xdr:spPr>
          <a:xfrm>
            <a:off x="6105563" y="413290"/>
            <a:ext cx="1435903" cy="446404"/>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1.</a:t>
            </a:r>
            <a:r>
              <a:rPr lang="en-US" sz="1200" b="1" baseline="0">
                <a:solidFill>
                  <a:schemeClr val="bg1"/>
                </a:solidFill>
                <a:effectLst>
                  <a:outerShdw blurRad="38100" dist="38100" dir="2700000" algn="tl">
                    <a:srgbClr val="000000">
                      <a:alpha val="43137"/>
                    </a:srgbClr>
                  </a:outerShdw>
                </a:effectLst>
                <a:latin typeface="Arial" pitchFamily="34" charset="0"/>
                <a:cs typeface="Arial" pitchFamily="34" charset="0"/>
              </a:rPr>
              <a:t> Autoevaluación</a:t>
            </a:r>
            <a:endParaRPr lang="en-US" sz="1200" b="1">
              <a:solidFill>
                <a:schemeClr val="bg1"/>
              </a:solidFill>
              <a:effectLst>
                <a:outerShdw blurRad="38100" dist="38100" dir="2700000" algn="tl">
                  <a:srgbClr val="000000">
                    <a:alpha val="43137"/>
                  </a:srgbClr>
                </a:outerShdw>
              </a:effectLst>
              <a:latin typeface="Arial" pitchFamily="34" charset="0"/>
              <a:cs typeface="Arial" pitchFamily="34" charset="0"/>
            </a:endParaRPr>
          </a:p>
        </xdr:txBody>
      </xdr:sp>
    </xdr:grpSp>
    <xdr:clientData/>
  </xdr:twoCellAnchor>
  <xdr:twoCellAnchor>
    <xdr:from>
      <xdr:col>9</xdr:col>
      <xdr:colOff>445684</xdr:colOff>
      <xdr:row>9</xdr:row>
      <xdr:rowOff>156043</xdr:rowOff>
    </xdr:from>
    <xdr:to>
      <xdr:col>11</xdr:col>
      <xdr:colOff>359925</xdr:colOff>
      <xdr:row>18</xdr:row>
      <xdr:rowOff>55814</xdr:rowOff>
    </xdr:to>
    <xdr:grpSp>
      <xdr:nvGrpSpPr>
        <xdr:cNvPr id="74" name="Grupo 73">
          <a:hlinkClick xmlns:r="http://schemas.openxmlformats.org/officeDocument/2006/relationships" r:id="rId2"/>
          <a:extLst>
            <a:ext uri="{FF2B5EF4-FFF2-40B4-BE49-F238E27FC236}">
              <a16:creationId xmlns:a16="http://schemas.microsoft.com/office/drawing/2014/main" id="{00000000-0008-0000-0000-00004A000000}"/>
            </a:ext>
          </a:extLst>
        </xdr:cNvPr>
        <xdr:cNvGrpSpPr/>
      </xdr:nvGrpSpPr>
      <xdr:grpSpPr>
        <a:xfrm>
          <a:off x="7303684" y="2099143"/>
          <a:ext cx="1438241" cy="1614271"/>
          <a:chOff x="7303684" y="386643"/>
          <a:chExt cx="1438241" cy="1614271"/>
        </a:xfrm>
      </xdr:grpSpPr>
      <xdr:sp macro="" textlink="">
        <xdr:nvSpPr>
          <xdr:cNvPr id="56" name="Ellipse 2">
            <a:extLst>
              <a:ext uri="{FF2B5EF4-FFF2-40B4-BE49-F238E27FC236}">
                <a16:creationId xmlns:a16="http://schemas.microsoft.com/office/drawing/2014/main" id="{00000000-0008-0000-0000-000038000000}"/>
              </a:ext>
            </a:extLst>
          </xdr:cNvPr>
          <xdr:cNvSpPr/>
        </xdr:nvSpPr>
        <xdr:spPr bwMode="auto">
          <a:xfrm rot="21307012">
            <a:off x="7303684" y="386643"/>
            <a:ext cx="1438241" cy="1614271"/>
          </a:xfrm>
          <a:custGeom>
            <a:avLst/>
            <a:gdLst/>
            <a:ahLst/>
            <a:cxnLst/>
            <a:rect l="l" t="t" r="r" b="b"/>
            <a:pathLst>
              <a:path w="1731010" h="1942872">
                <a:moveTo>
                  <a:pt x="858760" y="5016"/>
                </a:moveTo>
                <a:cubicBezTo>
                  <a:pt x="1348690" y="54771"/>
                  <a:pt x="1731010" y="468533"/>
                  <a:pt x="1731010" y="971590"/>
                </a:cubicBezTo>
                <a:cubicBezTo>
                  <a:pt x="1731011" y="1506152"/>
                  <a:pt x="1299302" y="1939885"/>
                  <a:pt x="765509" y="1942872"/>
                </a:cubicBezTo>
                <a:cubicBezTo>
                  <a:pt x="615484" y="1581148"/>
                  <a:pt x="345116" y="1278803"/>
                  <a:pt x="0" y="1090065"/>
                </a:cubicBezTo>
                <a:cubicBezTo>
                  <a:pt x="173819" y="931818"/>
                  <a:pt x="290325" y="709981"/>
                  <a:pt x="311916" y="457252"/>
                </a:cubicBezTo>
                <a:cubicBezTo>
                  <a:pt x="321717" y="342547"/>
                  <a:pt x="311168" y="230797"/>
                  <a:pt x="282160" y="125858"/>
                </a:cubicBezTo>
                <a:cubicBezTo>
                  <a:pt x="422873" y="45524"/>
                  <a:pt x="585831" y="0"/>
                  <a:pt x="759421" y="0"/>
                </a:cubicBezTo>
                <a:cubicBezTo>
                  <a:pt x="792958" y="0"/>
                  <a:pt x="826098" y="1699"/>
                  <a:pt x="858760" y="5016"/>
                </a:cubicBezTo>
                <a:close/>
              </a:path>
            </a:pathLst>
          </a:custGeom>
          <a:gradFill flip="none" rotWithShape="1">
            <a:gsLst>
              <a:gs pos="0">
                <a:srgbClr val="F8DA00">
                  <a:shade val="30000"/>
                  <a:satMod val="115000"/>
                </a:srgbClr>
              </a:gs>
              <a:gs pos="50000">
                <a:srgbClr val="F8DA00">
                  <a:shade val="67500"/>
                  <a:satMod val="115000"/>
                </a:srgbClr>
              </a:gs>
              <a:gs pos="100000">
                <a:srgbClr val="F8DA00">
                  <a:shade val="100000"/>
                  <a:satMod val="115000"/>
                </a:srgbClr>
              </a:gs>
            </a:gsLst>
            <a:lin ang="1890000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en-US" sz="1200" b="1">
              <a:latin typeface="Lucida Sans Unicode" pitchFamily="34" charset="0"/>
            </a:endParaRPr>
          </a:p>
        </xdr:txBody>
      </xdr:sp>
      <xdr:sp macro="" textlink="">
        <xdr:nvSpPr>
          <xdr:cNvPr id="65" name="Rectangle 6">
            <a:extLst>
              <a:ext uri="{FF2B5EF4-FFF2-40B4-BE49-F238E27FC236}">
                <a16:creationId xmlns:a16="http://schemas.microsoft.com/office/drawing/2014/main" id="{00000000-0008-0000-0000-000041000000}"/>
              </a:ext>
            </a:extLst>
          </xdr:cNvPr>
          <xdr:cNvSpPr/>
        </xdr:nvSpPr>
        <xdr:spPr>
          <a:xfrm>
            <a:off x="7451913" y="865213"/>
            <a:ext cx="1186604" cy="623440"/>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2. Selección de procesos a mejorar</a:t>
            </a:r>
          </a:p>
        </xdr:txBody>
      </xdr:sp>
    </xdr:grpSp>
    <xdr:clientData/>
  </xdr:twoCellAnchor>
  <xdr:twoCellAnchor>
    <xdr:from>
      <xdr:col>10</xdr:col>
      <xdr:colOff>404858</xdr:colOff>
      <xdr:row>15</xdr:row>
      <xdr:rowOff>148929</xdr:rowOff>
    </xdr:from>
    <xdr:to>
      <xdr:col>12</xdr:col>
      <xdr:colOff>239352</xdr:colOff>
      <xdr:row>24</xdr:row>
      <xdr:rowOff>11377</xdr:rowOff>
    </xdr:to>
    <xdr:grpSp>
      <xdr:nvGrpSpPr>
        <xdr:cNvPr id="76" name="Grupo 75">
          <a:hlinkClick xmlns:r="http://schemas.openxmlformats.org/officeDocument/2006/relationships" r:id="rId2"/>
          <a:extLst>
            <a:ext uri="{FF2B5EF4-FFF2-40B4-BE49-F238E27FC236}">
              <a16:creationId xmlns:a16="http://schemas.microsoft.com/office/drawing/2014/main" id="{00000000-0008-0000-0000-00004C000000}"/>
            </a:ext>
          </a:extLst>
        </xdr:cNvPr>
        <xdr:cNvGrpSpPr/>
      </xdr:nvGrpSpPr>
      <xdr:grpSpPr>
        <a:xfrm>
          <a:off x="8024858" y="3235029"/>
          <a:ext cx="1358494" cy="1576948"/>
          <a:chOff x="8024858" y="1522529"/>
          <a:chExt cx="1358494" cy="1576948"/>
        </a:xfrm>
      </xdr:grpSpPr>
      <xdr:sp macro="" textlink="">
        <xdr:nvSpPr>
          <xdr:cNvPr id="57" name="Ellipse 3">
            <a:extLst>
              <a:ext uri="{FF2B5EF4-FFF2-40B4-BE49-F238E27FC236}">
                <a16:creationId xmlns:a16="http://schemas.microsoft.com/office/drawing/2014/main" id="{00000000-0008-0000-0000-000039000000}"/>
              </a:ext>
            </a:extLst>
          </xdr:cNvPr>
          <xdr:cNvSpPr/>
        </xdr:nvSpPr>
        <xdr:spPr bwMode="auto">
          <a:xfrm rot="20990394">
            <a:off x="8024858" y="1522529"/>
            <a:ext cx="1358494" cy="1576948"/>
          </a:xfrm>
          <a:custGeom>
            <a:avLst/>
            <a:gdLst/>
            <a:ahLst/>
            <a:cxnLst/>
            <a:rect l="l" t="t" r="r" b="b"/>
            <a:pathLst>
              <a:path w="1635030" h="1897952">
                <a:moveTo>
                  <a:pt x="956588" y="0"/>
                </a:moveTo>
                <a:cubicBezTo>
                  <a:pt x="1349940" y="124139"/>
                  <a:pt x="1635030" y="491957"/>
                  <a:pt x="1635030" y="926362"/>
                </a:cubicBezTo>
                <a:cubicBezTo>
                  <a:pt x="1635030" y="1462956"/>
                  <a:pt x="1200034" y="1897952"/>
                  <a:pt x="663440" y="1897952"/>
                </a:cubicBezTo>
                <a:cubicBezTo>
                  <a:pt x="406603" y="1897952"/>
                  <a:pt x="173042" y="1798295"/>
                  <a:pt x="0" y="1634809"/>
                </a:cubicBezTo>
                <a:cubicBezTo>
                  <a:pt x="50748" y="1518368"/>
                  <a:pt x="88053" y="1394101"/>
                  <a:pt x="111401" y="1263820"/>
                </a:cubicBezTo>
                <a:cubicBezTo>
                  <a:pt x="162526" y="978537"/>
                  <a:pt x="140877" y="697051"/>
                  <a:pt x="58634" y="438772"/>
                </a:cubicBezTo>
                <a:cubicBezTo>
                  <a:pt x="428124" y="471037"/>
                  <a:pt x="767689" y="291430"/>
                  <a:pt x="956588" y="0"/>
                </a:cubicBezTo>
                <a:close/>
              </a:path>
            </a:pathLst>
          </a:custGeom>
          <a:gradFill flip="none" rotWithShape="1">
            <a:gsLst>
              <a:gs pos="0">
                <a:srgbClr val="EE8510">
                  <a:shade val="30000"/>
                  <a:satMod val="115000"/>
                </a:srgbClr>
              </a:gs>
              <a:gs pos="50000">
                <a:srgbClr val="EE8510">
                  <a:shade val="67500"/>
                  <a:satMod val="115000"/>
                </a:srgbClr>
              </a:gs>
              <a:gs pos="100000">
                <a:srgbClr val="EE8510">
                  <a:shade val="100000"/>
                  <a:satMod val="115000"/>
                </a:srgbClr>
              </a:gs>
            </a:gsLst>
            <a:lin ang="1890000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66" name="Rectangle 7">
            <a:extLst>
              <a:ext uri="{FF2B5EF4-FFF2-40B4-BE49-F238E27FC236}">
                <a16:creationId xmlns:a16="http://schemas.microsoft.com/office/drawing/2014/main" id="{00000000-0008-0000-0000-000042000000}"/>
              </a:ext>
            </a:extLst>
          </xdr:cNvPr>
          <xdr:cNvSpPr/>
        </xdr:nvSpPr>
        <xdr:spPr>
          <a:xfrm>
            <a:off x="8114024" y="2105436"/>
            <a:ext cx="1242887" cy="623440"/>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3. Priorización de procesos a mejorar</a:t>
            </a:r>
          </a:p>
        </xdr:txBody>
      </xdr:sp>
    </xdr:grpSp>
    <xdr:clientData/>
  </xdr:twoCellAnchor>
  <xdr:twoCellAnchor>
    <xdr:from>
      <xdr:col>10</xdr:col>
      <xdr:colOff>154612</xdr:colOff>
      <xdr:row>23</xdr:row>
      <xdr:rowOff>2639</xdr:rowOff>
    </xdr:from>
    <xdr:to>
      <xdr:col>12</xdr:col>
      <xdr:colOff>16687</xdr:colOff>
      <xdr:row>31</xdr:row>
      <xdr:rowOff>71486</xdr:rowOff>
    </xdr:to>
    <xdr:grpSp>
      <xdr:nvGrpSpPr>
        <xdr:cNvPr id="77" name="Grupo 76">
          <a:hlinkClick xmlns:r="http://schemas.openxmlformats.org/officeDocument/2006/relationships" r:id="rId3"/>
          <a:extLst>
            <a:ext uri="{FF2B5EF4-FFF2-40B4-BE49-F238E27FC236}">
              <a16:creationId xmlns:a16="http://schemas.microsoft.com/office/drawing/2014/main" id="{00000000-0008-0000-0000-00004D000000}"/>
            </a:ext>
          </a:extLst>
        </xdr:cNvPr>
        <xdr:cNvGrpSpPr/>
      </xdr:nvGrpSpPr>
      <xdr:grpSpPr>
        <a:xfrm>
          <a:off x="7774612" y="4612739"/>
          <a:ext cx="1386075" cy="1592847"/>
          <a:chOff x="7774612" y="2900239"/>
          <a:chExt cx="1386075" cy="1592847"/>
        </a:xfrm>
      </xdr:grpSpPr>
      <xdr:sp macro="" textlink="">
        <xdr:nvSpPr>
          <xdr:cNvPr id="58" name="Ellipse 4">
            <a:extLst>
              <a:ext uri="{FF2B5EF4-FFF2-40B4-BE49-F238E27FC236}">
                <a16:creationId xmlns:a16="http://schemas.microsoft.com/office/drawing/2014/main" id="{00000000-0008-0000-0000-00003A000000}"/>
              </a:ext>
            </a:extLst>
          </xdr:cNvPr>
          <xdr:cNvSpPr/>
        </xdr:nvSpPr>
        <xdr:spPr bwMode="auto">
          <a:xfrm rot="1800000">
            <a:off x="7774612" y="2900239"/>
            <a:ext cx="1386075" cy="1592847"/>
          </a:xfrm>
          <a:custGeom>
            <a:avLst/>
            <a:gdLst/>
            <a:ahLst/>
            <a:cxnLst/>
            <a:rect l="l" t="t" r="r" b="b"/>
            <a:pathLst>
              <a:path w="1668225" h="1917087">
                <a:moveTo>
                  <a:pt x="63584" y="420981"/>
                </a:moveTo>
                <a:cubicBezTo>
                  <a:pt x="301175" y="436911"/>
                  <a:pt x="544391" y="362470"/>
                  <a:pt x="740979" y="196574"/>
                </a:cubicBezTo>
                <a:cubicBezTo>
                  <a:pt x="810270" y="138102"/>
                  <a:pt x="869335" y="72009"/>
                  <a:pt x="917157" y="0"/>
                </a:cubicBezTo>
                <a:cubicBezTo>
                  <a:pt x="1347622" y="99043"/>
                  <a:pt x="1668225" y="484830"/>
                  <a:pt x="1668225" y="945497"/>
                </a:cubicBezTo>
                <a:cubicBezTo>
                  <a:pt x="1668225" y="1482091"/>
                  <a:pt x="1233229" y="1917087"/>
                  <a:pt x="696635" y="1917087"/>
                </a:cubicBezTo>
                <a:cubicBezTo>
                  <a:pt x="423198" y="1917087"/>
                  <a:pt x="176143" y="1804131"/>
                  <a:pt x="0" y="1621933"/>
                </a:cubicBezTo>
                <a:cubicBezTo>
                  <a:pt x="162221" y="1248707"/>
                  <a:pt x="190159" y="822130"/>
                  <a:pt x="63584" y="420981"/>
                </a:cubicBezTo>
                <a:close/>
              </a:path>
            </a:pathLst>
          </a:custGeom>
          <a:gradFill flip="none" rotWithShape="1">
            <a:gsLst>
              <a:gs pos="0">
                <a:srgbClr val="DA0930">
                  <a:shade val="30000"/>
                  <a:satMod val="115000"/>
                </a:srgbClr>
              </a:gs>
              <a:gs pos="50000">
                <a:srgbClr val="DA0930">
                  <a:shade val="67500"/>
                  <a:satMod val="115000"/>
                </a:srgbClr>
              </a:gs>
              <a:gs pos="100000">
                <a:srgbClr val="DA0930">
                  <a:shade val="100000"/>
                  <a:satMod val="115000"/>
                </a:srgbClr>
              </a:gs>
            </a:gsLst>
            <a:lin ang="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67" name="Rectangle 9">
            <a:extLst>
              <a:ext uri="{FF2B5EF4-FFF2-40B4-BE49-F238E27FC236}">
                <a16:creationId xmlns:a16="http://schemas.microsoft.com/office/drawing/2014/main" id="{00000000-0008-0000-0000-000043000000}"/>
              </a:ext>
            </a:extLst>
          </xdr:cNvPr>
          <xdr:cNvSpPr/>
        </xdr:nvSpPr>
        <xdr:spPr>
          <a:xfrm>
            <a:off x="7821706" y="3438802"/>
            <a:ext cx="1255059" cy="623440"/>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4. Definición de la calidad esperada</a:t>
            </a:r>
          </a:p>
        </xdr:txBody>
      </xdr:sp>
    </xdr:grpSp>
    <xdr:clientData/>
  </xdr:twoCellAnchor>
  <xdr:twoCellAnchor>
    <xdr:from>
      <xdr:col>8</xdr:col>
      <xdr:colOff>427913</xdr:colOff>
      <xdr:row>27</xdr:row>
      <xdr:rowOff>121353</xdr:rowOff>
    </xdr:from>
    <xdr:to>
      <xdr:col>10</xdr:col>
      <xdr:colOff>518439</xdr:colOff>
      <xdr:row>35</xdr:row>
      <xdr:rowOff>72400</xdr:rowOff>
    </xdr:to>
    <xdr:grpSp>
      <xdr:nvGrpSpPr>
        <xdr:cNvPr id="78" name="Grupo 77">
          <a:hlinkClick xmlns:r="http://schemas.openxmlformats.org/officeDocument/2006/relationships" r:id="rId3"/>
          <a:extLst>
            <a:ext uri="{FF2B5EF4-FFF2-40B4-BE49-F238E27FC236}">
              <a16:creationId xmlns:a16="http://schemas.microsoft.com/office/drawing/2014/main" id="{00000000-0008-0000-0000-00004E000000}"/>
            </a:ext>
          </a:extLst>
        </xdr:cNvPr>
        <xdr:cNvGrpSpPr/>
      </xdr:nvGrpSpPr>
      <xdr:grpSpPr>
        <a:xfrm>
          <a:off x="6523913" y="5493453"/>
          <a:ext cx="1614526" cy="1475047"/>
          <a:chOff x="6523913" y="3780953"/>
          <a:chExt cx="1614526" cy="1475047"/>
        </a:xfrm>
      </xdr:grpSpPr>
      <xdr:sp macro="" textlink="">
        <xdr:nvSpPr>
          <xdr:cNvPr id="59" name="Ellipse 5">
            <a:extLst>
              <a:ext uri="{FF2B5EF4-FFF2-40B4-BE49-F238E27FC236}">
                <a16:creationId xmlns:a16="http://schemas.microsoft.com/office/drawing/2014/main" id="{00000000-0008-0000-0000-00003B000000}"/>
              </a:ext>
            </a:extLst>
          </xdr:cNvPr>
          <xdr:cNvSpPr/>
        </xdr:nvSpPr>
        <xdr:spPr bwMode="auto">
          <a:xfrm rot="1503323">
            <a:off x="6523913" y="3780953"/>
            <a:ext cx="1614526" cy="1475047"/>
          </a:xfrm>
          <a:custGeom>
            <a:avLst/>
            <a:gdLst/>
            <a:ahLst/>
            <a:cxnLst/>
            <a:rect l="l" t="t" r="r" b="b"/>
            <a:pathLst>
              <a:path w="1943180" h="1775308">
                <a:moveTo>
                  <a:pt x="904367" y="0"/>
                </a:moveTo>
                <a:cubicBezTo>
                  <a:pt x="1062994" y="197860"/>
                  <a:pt x="1299569" y="331902"/>
                  <a:pt x="1572225" y="355491"/>
                </a:cubicBezTo>
                <a:cubicBezTo>
                  <a:pt x="1659461" y="363038"/>
                  <a:pt x="1745001" y="358812"/>
                  <a:pt x="1827075" y="343010"/>
                </a:cubicBezTo>
                <a:cubicBezTo>
                  <a:pt x="1901182" y="480062"/>
                  <a:pt x="1943180" y="636986"/>
                  <a:pt x="1943180" y="803718"/>
                </a:cubicBezTo>
                <a:cubicBezTo>
                  <a:pt x="1943180" y="1340312"/>
                  <a:pt x="1508184" y="1775308"/>
                  <a:pt x="971590" y="1775308"/>
                </a:cubicBezTo>
                <a:cubicBezTo>
                  <a:pt x="434996" y="1775308"/>
                  <a:pt x="0" y="1340312"/>
                  <a:pt x="0" y="803718"/>
                </a:cubicBezTo>
                <a:lnTo>
                  <a:pt x="291" y="799869"/>
                </a:lnTo>
                <a:lnTo>
                  <a:pt x="109854" y="755236"/>
                </a:lnTo>
                <a:cubicBezTo>
                  <a:pt x="463499" y="589912"/>
                  <a:pt x="735380" y="320692"/>
                  <a:pt x="904367" y="0"/>
                </a:cubicBezTo>
                <a:close/>
              </a:path>
            </a:pathLst>
          </a:custGeom>
          <a:gradFill flip="none" rotWithShape="1">
            <a:gsLst>
              <a:gs pos="0">
                <a:srgbClr val="CD2F86">
                  <a:shade val="30000"/>
                  <a:satMod val="115000"/>
                </a:srgbClr>
              </a:gs>
              <a:gs pos="50000">
                <a:srgbClr val="CD2F86">
                  <a:shade val="67500"/>
                  <a:satMod val="115000"/>
                </a:srgbClr>
              </a:gs>
              <a:gs pos="100000">
                <a:srgbClr val="CD2F86">
                  <a:shade val="100000"/>
                  <a:satMod val="115000"/>
                </a:srgbClr>
              </a:gs>
            </a:gsLst>
            <a:lin ang="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68" name="Rectangle 10">
            <a:extLst>
              <a:ext uri="{FF2B5EF4-FFF2-40B4-BE49-F238E27FC236}">
                <a16:creationId xmlns:a16="http://schemas.microsoft.com/office/drawing/2014/main" id="{00000000-0008-0000-0000-000044000000}"/>
              </a:ext>
            </a:extLst>
          </xdr:cNvPr>
          <xdr:cNvSpPr/>
        </xdr:nvSpPr>
        <xdr:spPr>
          <a:xfrm>
            <a:off x="6590962" y="4258826"/>
            <a:ext cx="1511857" cy="623440"/>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5.</a:t>
            </a:r>
            <a:r>
              <a:rPr lang="en-US" sz="1200" b="1" baseline="0">
                <a:solidFill>
                  <a:schemeClr val="bg1"/>
                </a:solidFill>
                <a:effectLst>
                  <a:outerShdw blurRad="38100" dist="38100" dir="2700000" algn="tl">
                    <a:srgbClr val="000000">
                      <a:alpha val="43137"/>
                    </a:srgbClr>
                  </a:outerShdw>
                </a:effectLst>
                <a:latin typeface="Arial" pitchFamily="34" charset="0"/>
                <a:cs typeface="Arial" pitchFamily="34" charset="0"/>
              </a:rPr>
              <a:t> Medición del desempeño de los procesos</a:t>
            </a:r>
            <a:endParaRPr lang="en-US" sz="1200" b="1">
              <a:solidFill>
                <a:schemeClr val="bg1"/>
              </a:solidFill>
              <a:effectLst>
                <a:outerShdw blurRad="38100" dist="38100" dir="2700000" algn="tl">
                  <a:srgbClr val="000000">
                    <a:alpha val="43137"/>
                  </a:srgbClr>
                </a:outerShdw>
              </a:effectLst>
              <a:latin typeface="Arial" pitchFamily="34" charset="0"/>
              <a:cs typeface="Arial" pitchFamily="34" charset="0"/>
            </a:endParaRPr>
          </a:p>
        </xdr:txBody>
      </xdr:sp>
    </xdr:grpSp>
    <xdr:clientData/>
  </xdr:twoCellAnchor>
  <xdr:twoCellAnchor>
    <xdr:from>
      <xdr:col>6</xdr:col>
      <xdr:colOff>680677</xdr:colOff>
      <xdr:row>28</xdr:row>
      <xdr:rowOff>23792</xdr:rowOff>
    </xdr:from>
    <xdr:to>
      <xdr:col>8</xdr:col>
      <xdr:colOff>726514</xdr:colOff>
      <xdr:row>35</xdr:row>
      <xdr:rowOff>62674</xdr:rowOff>
    </xdr:to>
    <xdr:grpSp>
      <xdr:nvGrpSpPr>
        <xdr:cNvPr id="79" name="Grupo 78">
          <a:hlinkClick xmlns:r="http://schemas.openxmlformats.org/officeDocument/2006/relationships" r:id="rId4"/>
          <a:extLst>
            <a:ext uri="{FF2B5EF4-FFF2-40B4-BE49-F238E27FC236}">
              <a16:creationId xmlns:a16="http://schemas.microsoft.com/office/drawing/2014/main" id="{00000000-0008-0000-0000-00004F000000}"/>
            </a:ext>
          </a:extLst>
        </xdr:cNvPr>
        <xdr:cNvGrpSpPr/>
      </xdr:nvGrpSpPr>
      <xdr:grpSpPr>
        <a:xfrm>
          <a:off x="5252677" y="5586392"/>
          <a:ext cx="1569837" cy="1372382"/>
          <a:chOff x="5252677" y="3873892"/>
          <a:chExt cx="1569837" cy="1372382"/>
        </a:xfrm>
      </xdr:grpSpPr>
      <xdr:sp macro="" textlink="">
        <xdr:nvSpPr>
          <xdr:cNvPr id="60" name="Ellipse 6">
            <a:extLst>
              <a:ext uri="{FF2B5EF4-FFF2-40B4-BE49-F238E27FC236}">
                <a16:creationId xmlns:a16="http://schemas.microsoft.com/office/drawing/2014/main" id="{00000000-0008-0000-0000-00003C000000}"/>
              </a:ext>
            </a:extLst>
          </xdr:cNvPr>
          <xdr:cNvSpPr/>
        </xdr:nvSpPr>
        <xdr:spPr bwMode="auto">
          <a:xfrm rot="1176661">
            <a:off x="5252677" y="3873892"/>
            <a:ext cx="1569837" cy="1372382"/>
          </a:xfrm>
          <a:custGeom>
            <a:avLst/>
            <a:gdLst/>
            <a:ahLst/>
            <a:cxnLst/>
            <a:rect l="l" t="t" r="r" b="b"/>
            <a:pathLst>
              <a:path w="1889394" h="1651744">
                <a:moveTo>
                  <a:pt x="279665" y="0"/>
                </a:moveTo>
                <a:cubicBezTo>
                  <a:pt x="634044" y="154724"/>
                  <a:pt x="1040729" y="190238"/>
                  <a:pt x="1435837" y="76626"/>
                </a:cubicBezTo>
                <a:cubicBezTo>
                  <a:pt x="1435485" y="77872"/>
                  <a:pt x="1435361" y="79143"/>
                  <a:pt x="1435240" y="80413"/>
                </a:cubicBezTo>
                <a:cubicBezTo>
                  <a:pt x="1399091" y="459696"/>
                  <a:pt x="1586117" y="808797"/>
                  <a:pt x="1889394" y="996686"/>
                </a:cubicBezTo>
                <a:cubicBezTo>
                  <a:pt x="1758959" y="1378030"/>
                  <a:pt x="1397239" y="1651744"/>
                  <a:pt x="971590" y="1651744"/>
                </a:cubicBezTo>
                <a:cubicBezTo>
                  <a:pt x="434996" y="1651744"/>
                  <a:pt x="0" y="1216748"/>
                  <a:pt x="0" y="680154"/>
                </a:cubicBezTo>
                <a:cubicBezTo>
                  <a:pt x="0" y="414855"/>
                  <a:pt x="106332" y="174391"/>
                  <a:pt x="279665" y="0"/>
                </a:cubicBezTo>
                <a:close/>
              </a:path>
            </a:pathLst>
          </a:custGeom>
          <a:gradFill flip="none" rotWithShape="1">
            <a:gsLst>
              <a:gs pos="0">
                <a:schemeClr val="bg1">
                  <a:lumMod val="65000"/>
                  <a:shade val="30000"/>
                  <a:satMod val="115000"/>
                </a:schemeClr>
              </a:gs>
              <a:gs pos="50000">
                <a:schemeClr val="bg1">
                  <a:lumMod val="65000"/>
                  <a:shade val="67500"/>
                  <a:satMod val="115000"/>
                </a:schemeClr>
              </a:gs>
              <a:gs pos="100000">
                <a:schemeClr val="bg1">
                  <a:lumMod val="65000"/>
                  <a:shade val="100000"/>
                  <a:satMod val="115000"/>
                </a:schemeClr>
              </a:gs>
            </a:gsLst>
            <a:lin ang="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69" name="Rectangle 11">
            <a:hlinkClick xmlns:r="http://schemas.openxmlformats.org/officeDocument/2006/relationships" r:id="rId5"/>
            <a:extLst>
              <a:ext uri="{FF2B5EF4-FFF2-40B4-BE49-F238E27FC236}">
                <a16:creationId xmlns:a16="http://schemas.microsoft.com/office/drawing/2014/main" id="{00000000-0008-0000-0000-000045000000}"/>
              </a:ext>
            </a:extLst>
          </xdr:cNvPr>
          <xdr:cNvSpPr/>
        </xdr:nvSpPr>
        <xdr:spPr>
          <a:xfrm>
            <a:off x="5277971" y="4258826"/>
            <a:ext cx="1299882" cy="623440"/>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6. Elaboración de plan</a:t>
            </a:r>
            <a:r>
              <a:rPr lang="en-US" sz="1200" b="1" baseline="0">
                <a:solidFill>
                  <a:schemeClr val="bg1"/>
                </a:solidFill>
                <a:effectLst>
                  <a:outerShdw blurRad="38100" dist="38100" dir="2700000" algn="tl">
                    <a:srgbClr val="000000">
                      <a:alpha val="43137"/>
                    </a:srgbClr>
                  </a:outerShdw>
                </a:effectLst>
                <a:latin typeface="Arial" pitchFamily="34" charset="0"/>
                <a:cs typeface="Arial" pitchFamily="34" charset="0"/>
              </a:rPr>
              <a:t> de mejora</a:t>
            </a:r>
          </a:p>
        </xdr:txBody>
      </xdr:sp>
    </xdr:grpSp>
    <xdr:clientData/>
  </xdr:twoCellAnchor>
  <xdr:twoCellAnchor>
    <xdr:from>
      <xdr:col>5</xdr:col>
      <xdr:colOff>458610</xdr:colOff>
      <xdr:row>22</xdr:row>
      <xdr:rowOff>65549</xdr:rowOff>
    </xdr:from>
    <xdr:to>
      <xdr:col>7</xdr:col>
      <xdr:colOff>427340</xdr:colOff>
      <xdr:row>30</xdr:row>
      <xdr:rowOff>156075</xdr:rowOff>
    </xdr:to>
    <xdr:grpSp>
      <xdr:nvGrpSpPr>
        <xdr:cNvPr id="80" name="Grupo 79">
          <a:hlinkClick xmlns:r="http://schemas.openxmlformats.org/officeDocument/2006/relationships" r:id="rId4"/>
          <a:extLst>
            <a:ext uri="{FF2B5EF4-FFF2-40B4-BE49-F238E27FC236}">
              <a16:creationId xmlns:a16="http://schemas.microsoft.com/office/drawing/2014/main" id="{00000000-0008-0000-0000-000050000000}"/>
            </a:ext>
          </a:extLst>
        </xdr:cNvPr>
        <xdr:cNvGrpSpPr/>
      </xdr:nvGrpSpPr>
      <xdr:grpSpPr>
        <a:xfrm>
          <a:off x="4268610" y="4485149"/>
          <a:ext cx="1492730" cy="1614526"/>
          <a:chOff x="4268610" y="2772649"/>
          <a:chExt cx="1492730" cy="1614526"/>
        </a:xfrm>
      </xdr:grpSpPr>
      <xdr:sp macro="" textlink="">
        <xdr:nvSpPr>
          <xdr:cNvPr id="61" name="Ellipse 7">
            <a:extLst>
              <a:ext uri="{FF2B5EF4-FFF2-40B4-BE49-F238E27FC236}">
                <a16:creationId xmlns:a16="http://schemas.microsoft.com/office/drawing/2014/main" id="{00000000-0008-0000-0000-00003D000000}"/>
              </a:ext>
            </a:extLst>
          </xdr:cNvPr>
          <xdr:cNvSpPr/>
        </xdr:nvSpPr>
        <xdr:spPr bwMode="auto">
          <a:xfrm rot="909458">
            <a:off x="4268610" y="2772649"/>
            <a:ext cx="1492730" cy="1614526"/>
          </a:xfrm>
          <a:custGeom>
            <a:avLst/>
            <a:gdLst/>
            <a:ahLst/>
            <a:cxnLst/>
            <a:rect l="l" t="t" r="r" b="b"/>
            <a:pathLst>
              <a:path w="1796590" h="1943180">
                <a:moveTo>
                  <a:pt x="682669" y="43681"/>
                </a:moveTo>
                <a:cubicBezTo>
                  <a:pt x="773939" y="15293"/>
                  <a:pt x="870979" y="0"/>
                  <a:pt x="971590" y="0"/>
                </a:cubicBezTo>
                <a:lnTo>
                  <a:pt x="982053" y="950"/>
                </a:lnTo>
                <a:cubicBezTo>
                  <a:pt x="1137146" y="405830"/>
                  <a:pt x="1432341" y="724421"/>
                  <a:pt x="1796590" y="913797"/>
                </a:cubicBezTo>
                <a:cubicBezTo>
                  <a:pt x="1609613" y="1073552"/>
                  <a:pt x="1484803" y="1305144"/>
                  <a:pt x="1464191" y="1569791"/>
                </a:cubicBezTo>
                <a:cubicBezTo>
                  <a:pt x="1458025" y="1648968"/>
                  <a:pt x="1461531" y="1726667"/>
                  <a:pt x="1474818" y="1801546"/>
                </a:cubicBezTo>
                <a:cubicBezTo>
                  <a:pt x="1328502" y="1891776"/>
                  <a:pt x="1156049" y="1943180"/>
                  <a:pt x="971590" y="1943180"/>
                </a:cubicBezTo>
                <a:cubicBezTo>
                  <a:pt x="434996" y="1943180"/>
                  <a:pt x="0" y="1508184"/>
                  <a:pt x="0" y="971590"/>
                </a:cubicBezTo>
                <a:cubicBezTo>
                  <a:pt x="0" y="535607"/>
                  <a:pt x="287165" y="166695"/>
                  <a:pt x="682669" y="43681"/>
                </a:cubicBezTo>
                <a:close/>
              </a:path>
            </a:pathLst>
          </a:custGeom>
          <a:gradFill flip="none" rotWithShape="1">
            <a:gsLst>
              <a:gs pos="0">
                <a:schemeClr val="tx1">
                  <a:lumMod val="75000"/>
                  <a:lumOff val="25000"/>
                  <a:shade val="30000"/>
                  <a:satMod val="115000"/>
                </a:schemeClr>
              </a:gs>
              <a:gs pos="50000">
                <a:schemeClr val="tx1">
                  <a:lumMod val="75000"/>
                  <a:lumOff val="25000"/>
                  <a:shade val="67500"/>
                  <a:satMod val="115000"/>
                </a:schemeClr>
              </a:gs>
              <a:gs pos="100000">
                <a:schemeClr val="tx1">
                  <a:lumMod val="75000"/>
                  <a:lumOff val="25000"/>
                  <a:shade val="100000"/>
                  <a:satMod val="115000"/>
                </a:schemeClr>
              </a:gs>
            </a:gsLst>
            <a:lin ang="270000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70" name="Rectangle 24">
            <a:hlinkClick xmlns:r="http://schemas.openxmlformats.org/officeDocument/2006/relationships" r:id="rId6"/>
            <a:extLst>
              <a:ext uri="{FF2B5EF4-FFF2-40B4-BE49-F238E27FC236}">
                <a16:creationId xmlns:a16="http://schemas.microsoft.com/office/drawing/2014/main" id="{00000000-0008-0000-0000-000046000000}"/>
              </a:ext>
            </a:extLst>
          </xdr:cNvPr>
          <xdr:cNvSpPr/>
        </xdr:nvSpPr>
        <xdr:spPr>
          <a:xfrm>
            <a:off x="4273925" y="3302854"/>
            <a:ext cx="1277888" cy="800476"/>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7. Ejecución y seguimiento de planes de mejoramiento</a:t>
            </a:r>
          </a:p>
        </xdr:txBody>
      </xdr:sp>
    </xdr:grpSp>
    <xdr:clientData/>
  </xdr:twoCellAnchor>
  <xdr:twoCellAnchor>
    <xdr:from>
      <xdr:col>5</xdr:col>
      <xdr:colOff>259777</xdr:colOff>
      <xdr:row>15</xdr:row>
      <xdr:rowOff>128054</xdr:rowOff>
    </xdr:from>
    <xdr:to>
      <xdr:col>7</xdr:col>
      <xdr:colOff>121801</xdr:colOff>
      <xdr:row>23</xdr:row>
      <xdr:rowOff>174942</xdr:rowOff>
    </xdr:to>
    <xdr:grpSp>
      <xdr:nvGrpSpPr>
        <xdr:cNvPr id="81" name="Grupo 80">
          <a:hlinkClick xmlns:r="http://schemas.openxmlformats.org/officeDocument/2006/relationships" r:id="rId6"/>
          <a:extLst>
            <a:ext uri="{FF2B5EF4-FFF2-40B4-BE49-F238E27FC236}">
              <a16:creationId xmlns:a16="http://schemas.microsoft.com/office/drawing/2014/main" id="{00000000-0008-0000-0000-000051000000}"/>
            </a:ext>
          </a:extLst>
        </xdr:cNvPr>
        <xdr:cNvGrpSpPr/>
      </xdr:nvGrpSpPr>
      <xdr:grpSpPr>
        <a:xfrm>
          <a:off x="4069777" y="3214154"/>
          <a:ext cx="1386024" cy="1570888"/>
          <a:chOff x="4069777" y="1501654"/>
          <a:chExt cx="1386024" cy="1570888"/>
        </a:xfrm>
      </xdr:grpSpPr>
      <xdr:sp macro="" textlink="">
        <xdr:nvSpPr>
          <xdr:cNvPr id="62" name="Ellipse 8">
            <a:extLst>
              <a:ext uri="{FF2B5EF4-FFF2-40B4-BE49-F238E27FC236}">
                <a16:creationId xmlns:a16="http://schemas.microsoft.com/office/drawing/2014/main" id="{00000000-0008-0000-0000-00003E000000}"/>
              </a:ext>
            </a:extLst>
          </xdr:cNvPr>
          <xdr:cNvSpPr/>
        </xdr:nvSpPr>
        <xdr:spPr bwMode="auto">
          <a:xfrm rot="548672">
            <a:off x="4069777" y="1501654"/>
            <a:ext cx="1386024" cy="1570888"/>
          </a:xfrm>
          <a:custGeom>
            <a:avLst/>
            <a:gdLst/>
            <a:ahLst/>
            <a:cxnLst/>
            <a:rect l="l" t="t" r="r" b="b"/>
            <a:pathLst>
              <a:path w="1668163" h="1890659">
                <a:moveTo>
                  <a:pt x="775781" y="19739"/>
                </a:moveTo>
                <a:cubicBezTo>
                  <a:pt x="839029" y="6797"/>
                  <a:pt x="904516" y="0"/>
                  <a:pt x="971590" y="0"/>
                </a:cubicBezTo>
                <a:cubicBezTo>
                  <a:pt x="1244994" y="0"/>
                  <a:pt x="1492023" y="112929"/>
                  <a:pt x="1668163" y="295086"/>
                </a:cubicBezTo>
                <a:cubicBezTo>
                  <a:pt x="1526732" y="598933"/>
                  <a:pt x="1471606" y="946877"/>
                  <a:pt x="1528881" y="1302684"/>
                </a:cubicBezTo>
                <a:cubicBezTo>
                  <a:pt x="1538399" y="1361813"/>
                  <a:pt x="1550796" y="1419761"/>
                  <a:pt x="1565918" y="1476406"/>
                </a:cubicBezTo>
                <a:cubicBezTo>
                  <a:pt x="1562561" y="1475471"/>
                  <a:pt x="1559135" y="1475092"/>
                  <a:pt x="1555703" y="1474731"/>
                </a:cubicBezTo>
                <a:cubicBezTo>
                  <a:pt x="1190050" y="1436214"/>
                  <a:pt x="850441" y="1605803"/>
                  <a:pt x="658517" y="1890659"/>
                </a:cubicBezTo>
                <a:cubicBezTo>
                  <a:pt x="275385" y="1761163"/>
                  <a:pt x="0" y="1398536"/>
                  <a:pt x="0" y="971590"/>
                </a:cubicBezTo>
                <a:cubicBezTo>
                  <a:pt x="0" y="502070"/>
                  <a:pt x="333044" y="110336"/>
                  <a:pt x="775781" y="19739"/>
                </a:cubicBezTo>
                <a:close/>
              </a:path>
            </a:pathLst>
          </a:custGeom>
          <a:gradFill flip="none" rotWithShape="1">
            <a:gsLst>
              <a:gs pos="0">
                <a:srgbClr val="574F9C">
                  <a:shade val="30000"/>
                  <a:satMod val="115000"/>
                </a:srgbClr>
              </a:gs>
              <a:gs pos="50000">
                <a:srgbClr val="574F9C">
                  <a:shade val="67500"/>
                  <a:satMod val="115000"/>
                </a:srgbClr>
              </a:gs>
              <a:gs pos="100000">
                <a:srgbClr val="574F9C">
                  <a:shade val="100000"/>
                  <a:satMod val="115000"/>
                </a:srgbClr>
              </a:gs>
            </a:gsLst>
            <a:lin ang="270000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71" name="Rectangle 25">
            <a:extLst>
              <a:ext uri="{FF2B5EF4-FFF2-40B4-BE49-F238E27FC236}">
                <a16:creationId xmlns:a16="http://schemas.microsoft.com/office/drawing/2014/main" id="{00000000-0008-0000-0000-000047000000}"/>
              </a:ext>
            </a:extLst>
          </xdr:cNvPr>
          <xdr:cNvSpPr/>
        </xdr:nvSpPr>
        <xdr:spPr>
          <a:xfrm>
            <a:off x="4101351" y="2015790"/>
            <a:ext cx="1243853" cy="623440"/>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8. Evaluación del mejoramiento</a:t>
            </a:r>
          </a:p>
        </xdr:txBody>
      </xdr:sp>
    </xdr:grpSp>
    <xdr:clientData/>
  </xdr:twoCellAnchor>
  <xdr:twoCellAnchor>
    <xdr:from>
      <xdr:col>6</xdr:col>
      <xdr:colOff>153678</xdr:colOff>
      <xdr:row>9</xdr:row>
      <xdr:rowOff>165857</xdr:rowOff>
    </xdr:from>
    <xdr:to>
      <xdr:col>8</xdr:col>
      <xdr:colOff>244204</xdr:colOff>
      <xdr:row>17</xdr:row>
      <xdr:rowOff>107562</xdr:rowOff>
    </xdr:to>
    <xdr:grpSp>
      <xdr:nvGrpSpPr>
        <xdr:cNvPr id="75" name="Grupo 74">
          <a:hlinkClick xmlns:r="http://schemas.openxmlformats.org/officeDocument/2006/relationships" r:id="rId7"/>
          <a:extLst>
            <a:ext uri="{FF2B5EF4-FFF2-40B4-BE49-F238E27FC236}">
              <a16:creationId xmlns:a16="http://schemas.microsoft.com/office/drawing/2014/main" id="{00000000-0008-0000-0000-00004B000000}"/>
            </a:ext>
          </a:extLst>
        </xdr:cNvPr>
        <xdr:cNvGrpSpPr/>
      </xdr:nvGrpSpPr>
      <xdr:grpSpPr>
        <a:xfrm>
          <a:off x="4725678" y="2108957"/>
          <a:ext cx="1614526" cy="1465705"/>
          <a:chOff x="4725678" y="396457"/>
          <a:chExt cx="1614526" cy="1465705"/>
        </a:xfrm>
      </xdr:grpSpPr>
      <xdr:sp macro="" textlink="">
        <xdr:nvSpPr>
          <xdr:cNvPr id="63" name="Ellipse 9">
            <a:extLst>
              <a:ext uri="{FF2B5EF4-FFF2-40B4-BE49-F238E27FC236}">
                <a16:creationId xmlns:a16="http://schemas.microsoft.com/office/drawing/2014/main" id="{00000000-0008-0000-0000-00003F000000}"/>
              </a:ext>
            </a:extLst>
          </xdr:cNvPr>
          <xdr:cNvSpPr/>
        </xdr:nvSpPr>
        <xdr:spPr bwMode="auto">
          <a:xfrm rot="302462">
            <a:off x="4725678" y="396457"/>
            <a:ext cx="1614526" cy="1465705"/>
          </a:xfrm>
          <a:custGeom>
            <a:avLst/>
            <a:gdLst/>
            <a:ahLst/>
            <a:cxnLst/>
            <a:rect l="l" t="t" r="r" b="b"/>
            <a:pathLst>
              <a:path w="1943180" h="1764064">
                <a:moveTo>
                  <a:pt x="872251" y="5016"/>
                </a:moveTo>
                <a:cubicBezTo>
                  <a:pt x="904913" y="1699"/>
                  <a:pt x="938053" y="0"/>
                  <a:pt x="971590" y="0"/>
                </a:cubicBezTo>
                <a:cubicBezTo>
                  <a:pt x="1508184" y="0"/>
                  <a:pt x="1943180" y="434996"/>
                  <a:pt x="1943180" y="971590"/>
                </a:cubicBezTo>
                <a:lnTo>
                  <a:pt x="1942564" y="985441"/>
                </a:lnTo>
                <a:cubicBezTo>
                  <a:pt x="1557767" y="1132507"/>
                  <a:pt x="1243321" y="1412222"/>
                  <a:pt x="1048315" y="1764064"/>
                </a:cubicBezTo>
                <a:cubicBezTo>
                  <a:pt x="886896" y="1568582"/>
                  <a:pt x="648418" y="1438073"/>
                  <a:pt x="375495" y="1418492"/>
                </a:cubicBezTo>
                <a:cubicBezTo>
                  <a:pt x="287012" y="1412144"/>
                  <a:pt x="200448" y="1417854"/>
                  <a:pt x="117626" y="1435300"/>
                </a:cubicBezTo>
                <a:cubicBezTo>
                  <a:pt x="42605" y="1297505"/>
                  <a:pt x="0" y="1139523"/>
                  <a:pt x="0" y="971590"/>
                </a:cubicBezTo>
                <a:cubicBezTo>
                  <a:pt x="0" y="468533"/>
                  <a:pt x="382321" y="54771"/>
                  <a:pt x="872251" y="5016"/>
                </a:cubicBezTo>
                <a:close/>
              </a:path>
            </a:pathLst>
          </a:custGeom>
          <a:gradFill flip="none" rotWithShape="1">
            <a:gsLst>
              <a:gs pos="0">
                <a:srgbClr val="0098D1">
                  <a:shade val="30000"/>
                  <a:satMod val="115000"/>
                </a:srgbClr>
              </a:gs>
              <a:gs pos="50000">
                <a:srgbClr val="0098D1">
                  <a:shade val="67500"/>
                  <a:satMod val="115000"/>
                </a:srgbClr>
              </a:gs>
              <a:gs pos="100000">
                <a:srgbClr val="0098D1">
                  <a:shade val="100000"/>
                  <a:satMod val="115000"/>
                </a:srgbClr>
              </a:gs>
            </a:gsLst>
            <a:lin ang="10800000" scaled="1"/>
            <a:tileRect/>
          </a:gradFill>
          <a:ln w="38100" cap="flat" cmpd="sng" algn="ctr">
            <a:solidFill>
              <a:schemeClr val="bg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endParaRPr lang="fr-FR" sz="1200" b="1">
              <a:latin typeface="Lucida Sans Unicode" pitchFamily="34" charset="0"/>
            </a:endParaRPr>
          </a:p>
        </xdr:txBody>
      </xdr:sp>
      <xdr:sp macro="" textlink="">
        <xdr:nvSpPr>
          <xdr:cNvPr id="72" name="Rectangle 27">
            <a:extLst>
              <a:ext uri="{FF2B5EF4-FFF2-40B4-BE49-F238E27FC236}">
                <a16:creationId xmlns:a16="http://schemas.microsoft.com/office/drawing/2014/main" id="{00000000-0008-0000-0000-000048000000}"/>
              </a:ext>
            </a:extLst>
          </xdr:cNvPr>
          <xdr:cNvSpPr/>
        </xdr:nvSpPr>
        <xdr:spPr>
          <a:xfrm>
            <a:off x="4863353" y="845531"/>
            <a:ext cx="1252683" cy="446404"/>
          </a:xfrm>
          <a:prstGeom prst="rect">
            <a:avLst/>
          </a:prstGeom>
        </xdr:spPr>
        <xdr:txBody>
          <a:bodyPr wrap="square"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fontAlgn="base">
              <a:spcBef>
                <a:spcPct val="0"/>
              </a:spcBef>
              <a:spcAft>
                <a:spcPct val="0"/>
              </a:spcAft>
            </a:pPr>
            <a:r>
              <a:rPr lang="en-US" sz="1200" b="1">
                <a:solidFill>
                  <a:schemeClr val="bg1"/>
                </a:solidFill>
                <a:effectLst>
                  <a:outerShdw blurRad="38100" dist="38100" dir="2700000" algn="tl">
                    <a:srgbClr val="000000">
                      <a:alpha val="43137"/>
                    </a:srgbClr>
                  </a:outerShdw>
                </a:effectLst>
                <a:latin typeface="Arial" pitchFamily="34" charset="0"/>
                <a:cs typeface="Arial" pitchFamily="34" charset="0"/>
              </a:rPr>
              <a:t>9. Aprendizaje organizacional</a:t>
            </a:r>
          </a:p>
        </xdr:txBody>
      </xdr:sp>
    </xdr:grpSp>
    <xdr:clientData/>
  </xdr:twoCellAnchor>
  <xdr:twoCellAnchor>
    <xdr:from>
      <xdr:col>0</xdr:col>
      <xdr:colOff>280148</xdr:colOff>
      <xdr:row>9</xdr:row>
      <xdr:rowOff>66416</xdr:rowOff>
    </xdr:from>
    <xdr:to>
      <xdr:col>4</xdr:col>
      <xdr:colOff>134470</xdr:colOff>
      <xdr:row>21</xdr:row>
      <xdr:rowOff>103182</xdr:rowOff>
    </xdr:to>
    <xdr:grpSp>
      <xdr:nvGrpSpPr>
        <xdr:cNvPr id="84" name="Grupo 83">
          <a:hlinkClick xmlns:r="http://schemas.openxmlformats.org/officeDocument/2006/relationships" r:id="rId8"/>
          <a:extLst>
            <a:ext uri="{FF2B5EF4-FFF2-40B4-BE49-F238E27FC236}">
              <a16:creationId xmlns:a16="http://schemas.microsoft.com/office/drawing/2014/main" id="{00000000-0008-0000-0000-000054000000}"/>
            </a:ext>
          </a:extLst>
        </xdr:cNvPr>
        <xdr:cNvGrpSpPr/>
      </xdr:nvGrpSpPr>
      <xdr:grpSpPr>
        <a:xfrm>
          <a:off x="280148" y="2009516"/>
          <a:ext cx="2902322" cy="2322766"/>
          <a:chOff x="381000" y="893325"/>
          <a:chExt cx="2902322" cy="2322766"/>
        </a:xfrm>
      </xdr:grpSpPr>
      <xdr:pic>
        <xdr:nvPicPr>
          <xdr:cNvPr id="82" name="Imagen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9"/>
          <a:stretch>
            <a:fillRect/>
          </a:stretch>
        </xdr:blipFill>
        <xdr:spPr>
          <a:xfrm>
            <a:off x="1243853" y="893325"/>
            <a:ext cx="1385184" cy="1377696"/>
          </a:xfrm>
          <a:prstGeom prst="rect">
            <a:avLst/>
          </a:prstGeom>
        </xdr:spPr>
      </xdr:pic>
      <xdr:sp macro="" textlink="">
        <xdr:nvSpPr>
          <xdr:cNvPr id="83" name="CuadroTexto 82">
            <a:extLst>
              <a:ext uri="{FF2B5EF4-FFF2-40B4-BE49-F238E27FC236}">
                <a16:creationId xmlns:a16="http://schemas.microsoft.com/office/drawing/2014/main" id="{00000000-0008-0000-0000-000053000000}"/>
              </a:ext>
            </a:extLst>
          </xdr:cNvPr>
          <xdr:cNvSpPr txBox="1"/>
        </xdr:nvSpPr>
        <xdr:spPr>
          <a:xfrm>
            <a:off x="381000" y="2173944"/>
            <a:ext cx="2902322" cy="1042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latin typeface="Malgun Gothic" panose="020B0503020000020004" pitchFamily="34" charset="-127"/>
                <a:ea typeface="Malgun Gothic" panose="020B0503020000020004" pitchFamily="34" charset="-127"/>
              </a:rPr>
              <a:t>Cronograma de Auditoria para el Mejoramiento de la Calidad en</a:t>
            </a:r>
            <a:r>
              <a:rPr lang="es-CO" sz="1400" b="1" baseline="0">
                <a:latin typeface="Malgun Gothic" panose="020B0503020000020004" pitchFamily="34" charset="-127"/>
                <a:ea typeface="Malgun Gothic" panose="020B0503020000020004" pitchFamily="34" charset="-127"/>
              </a:rPr>
              <a:t> Salud</a:t>
            </a:r>
            <a:endParaRPr lang="es-CO" sz="1400" b="1">
              <a:latin typeface="Malgun Gothic" panose="020B0503020000020004" pitchFamily="34" charset="-127"/>
              <a:ea typeface="Malgun Gothic" panose="020B0503020000020004" pitchFamily="34" charset="-127"/>
            </a:endParaRPr>
          </a:p>
        </xdr:txBody>
      </xdr:sp>
    </xdr:grpSp>
    <xdr:clientData/>
  </xdr:twoCellAnchor>
  <xdr:twoCellAnchor>
    <xdr:from>
      <xdr:col>13</xdr:col>
      <xdr:colOff>179294</xdr:colOff>
      <xdr:row>10</xdr:row>
      <xdr:rowOff>54854</xdr:rowOff>
    </xdr:from>
    <xdr:to>
      <xdr:col>16</xdr:col>
      <xdr:colOff>100853</xdr:colOff>
      <xdr:row>24</xdr:row>
      <xdr:rowOff>133296</xdr:rowOff>
    </xdr:to>
    <xdr:grpSp>
      <xdr:nvGrpSpPr>
        <xdr:cNvPr id="87" name="Grupo 86">
          <a:hlinkClick xmlns:r="http://schemas.openxmlformats.org/officeDocument/2006/relationships" r:id="rId10"/>
          <a:extLst>
            <a:ext uri="{FF2B5EF4-FFF2-40B4-BE49-F238E27FC236}">
              <a16:creationId xmlns:a16="http://schemas.microsoft.com/office/drawing/2014/main" id="{00000000-0008-0000-0000-000057000000}"/>
            </a:ext>
          </a:extLst>
        </xdr:cNvPr>
        <xdr:cNvGrpSpPr/>
      </xdr:nvGrpSpPr>
      <xdr:grpSpPr>
        <a:xfrm>
          <a:off x="10085294" y="2188454"/>
          <a:ext cx="2207559" cy="2745442"/>
          <a:chOff x="10533529" y="616323"/>
          <a:chExt cx="2207559" cy="2745442"/>
        </a:xfrm>
      </xdr:grpSpPr>
      <xdr:pic>
        <xdr:nvPicPr>
          <xdr:cNvPr id="85" name="Imagen 84">
            <a:extLst>
              <a:ext uri="{FF2B5EF4-FFF2-40B4-BE49-F238E27FC236}">
                <a16:creationId xmlns:a16="http://schemas.microsoft.com/office/drawing/2014/main" id="{00000000-0008-0000-0000-000055000000}"/>
              </a:ext>
            </a:extLst>
          </xdr:cNvPr>
          <xdr:cNvPicPr>
            <a:picLocks noChangeAspect="1"/>
          </xdr:cNvPicPr>
        </xdr:nvPicPr>
        <xdr:blipFill rotWithShape="1">
          <a:blip xmlns:r="http://schemas.openxmlformats.org/officeDocument/2006/relationships" r:embed="rId11">
            <a:duotone>
              <a:prstClr val="black"/>
              <a:schemeClr val="accent2">
                <a:tint val="45000"/>
                <a:satMod val="400000"/>
              </a:schemeClr>
            </a:duotone>
            <a:extLst>
              <a:ext uri="{BEBA8EAE-BF5A-486C-A8C5-ECC9F3942E4B}">
                <a14:imgProps xmlns:a14="http://schemas.microsoft.com/office/drawing/2010/main">
                  <a14:imgLayer r:embed="rId12">
                    <a14:imgEffect>
                      <a14:backgroundRemoval t="10000" b="90000" l="10000" r="90000"/>
                    </a14:imgEffect>
                  </a14:imgLayer>
                </a14:imgProps>
              </a:ext>
            </a:extLst>
          </a:blip>
          <a:srcRect l="20160" t="17472" r="17481" b="20706"/>
          <a:stretch/>
        </xdr:blipFill>
        <xdr:spPr>
          <a:xfrm>
            <a:off x="10533529" y="616323"/>
            <a:ext cx="2207559" cy="2188528"/>
          </a:xfrm>
          <a:prstGeom prst="rect">
            <a:avLst/>
          </a:prstGeom>
        </xdr:spPr>
      </xdr:pic>
      <xdr:sp macro="" textlink="">
        <xdr:nvSpPr>
          <xdr:cNvPr id="86" name="CuadroTexto 85">
            <a:extLst>
              <a:ext uri="{FF2B5EF4-FFF2-40B4-BE49-F238E27FC236}">
                <a16:creationId xmlns:a16="http://schemas.microsoft.com/office/drawing/2014/main" id="{00000000-0008-0000-0000-000056000000}"/>
              </a:ext>
            </a:extLst>
          </xdr:cNvPr>
          <xdr:cNvSpPr txBox="1"/>
        </xdr:nvSpPr>
        <xdr:spPr>
          <a:xfrm>
            <a:off x="10869707" y="2633383"/>
            <a:ext cx="1524000" cy="728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latin typeface="Malgun Gothic" panose="020B0503020000020004" pitchFamily="34" charset="-127"/>
                <a:ea typeface="Malgun Gothic" panose="020B0503020000020004" pitchFamily="34" charset="-127"/>
              </a:rPr>
              <a:t>Cronograma</a:t>
            </a:r>
            <a:r>
              <a:rPr lang="es-CO" sz="1400" b="1" baseline="0">
                <a:latin typeface="Malgun Gothic" panose="020B0503020000020004" pitchFamily="34" charset="-127"/>
                <a:ea typeface="Malgun Gothic" panose="020B0503020000020004" pitchFamily="34" charset="-127"/>
              </a:rPr>
              <a:t> de Auditorías</a:t>
            </a:r>
            <a:endParaRPr lang="es-CO" sz="1400" b="1">
              <a:latin typeface="Malgun Gothic" panose="020B0503020000020004" pitchFamily="34" charset="-127"/>
              <a:ea typeface="Malgun Gothic" panose="020B0503020000020004" pitchFamily="34" charset="-127"/>
            </a:endParaRPr>
          </a:p>
        </xdr:txBody>
      </xdr:sp>
    </xdr:grpSp>
    <xdr:clientData/>
  </xdr:twoCellAnchor>
  <xdr:twoCellAnchor>
    <xdr:from>
      <xdr:col>13</xdr:col>
      <xdr:colOff>391025</xdr:colOff>
      <xdr:row>25</xdr:row>
      <xdr:rowOff>180655</xdr:rowOff>
    </xdr:from>
    <xdr:to>
      <xdr:col>16</xdr:col>
      <xdr:colOff>380998</xdr:colOff>
      <xdr:row>33</xdr:row>
      <xdr:rowOff>156410</xdr:rowOff>
    </xdr:to>
    <xdr:grpSp>
      <xdr:nvGrpSpPr>
        <xdr:cNvPr id="90" name="Grupo 89">
          <a:hlinkClick xmlns:r="http://schemas.openxmlformats.org/officeDocument/2006/relationships" r:id="rId13"/>
          <a:extLst>
            <a:ext uri="{FF2B5EF4-FFF2-40B4-BE49-F238E27FC236}">
              <a16:creationId xmlns:a16="http://schemas.microsoft.com/office/drawing/2014/main" id="{00000000-0008-0000-0000-00005A000000}"/>
            </a:ext>
          </a:extLst>
        </xdr:cNvPr>
        <xdr:cNvGrpSpPr/>
      </xdr:nvGrpSpPr>
      <xdr:grpSpPr>
        <a:xfrm>
          <a:off x="10297025" y="5171755"/>
          <a:ext cx="2275973" cy="1499755"/>
          <a:chOff x="10317077" y="3108339"/>
          <a:chExt cx="2275973" cy="1499755"/>
        </a:xfrm>
      </xdr:grpSpPr>
      <xdr:sp macro="" textlink="">
        <xdr:nvSpPr>
          <xdr:cNvPr id="88" name="CuadroTexto 87">
            <a:extLst>
              <a:ext uri="{FF2B5EF4-FFF2-40B4-BE49-F238E27FC236}">
                <a16:creationId xmlns:a16="http://schemas.microsoft.com/office/drawing/2014/main" id="{00000000-0008-0000-0000-000058000000}"/>
              </a:ext>
            </a:extLst>
          </xdr:cNvPr>
          <xdr:cNvSpPr txBox="1"/>
        </xdr:nvSpPr>
        <xdr:spPr>
          <a:xfrm>
            <a:off x="11440025" y="3649578"/>
            <a:ext cx="1153025"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1">
                <a:latin typeface="Malgun Gothic" panose="020B0503020000020004" pitchFamily="34" charset="-127"/>
                <a:ea typeface="Malgun Gothic" panose="020B0503020000020004" pitchFamily="34" charset="-127"/>
              </a:rPr>
              <a:t>Hoja</a:t>
            </a:r>
            <a:r>
              <a:rPr lang="es-CO" sz="1400" b="1" baseline="0">
                <a:latin typeface="Malgun Gothic" panose="020B0503020000020004" pitchFamily="34" charset="-127"/>
                <a:ea typeface="Malgun Gothic" panose="020B0503020000020004" pitchFamily="34" charset="-127"/>
              </a:rPr>
              <a:t> Radar</a:t>
            </a:r>
            <a:endParaRPr lang="es-CO" sz="1400" b="1">
              <a:latin typeface="Malgun Gothic" panose="020B0503020000020004" pitchFamily="34" charset="-127"/>
              <a:ea typeface="Malgun Gothic" panose="020B0503020000020004" pitchFamily="34" charset="-127"/>
            </a:endParaRPr>
          </a:p>
        </xdr:txBody>
      </xdr:sp>
      <xdr:pic>
        <xdr:nvPicPr>
          <xdr:cNvPr id="89" name="Imagen 88">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4">
            <a:clrChange>
              <a:clrFrom>
                <a:srgbClr val="FFFBFC"/>
              </a:clrFrom>
              <a:clrTo>
                <a:srgbClr val="FFFBFC">
                  <a:alpha val="0"/>
                </a:srgbClr>
              </a:clrTo>
            </a:clrChange>
            <a:extLst>
              <a:ext uri="{28A0092B-C50C-407E-A947-70E740481C1C}">
                <a14:useLocalDpi xmlns:a14="http://schemas.microsoft.com/office/drawing/2010/main" val="0"/>
              </a:ext>
            </a:extLst>
          </a:blip>
          <a:srcRect/>
          <a:stretch>
            <a:fillRect/>
          </a:stretch>
        </xdr:blipFill>
        <xdr:spPr bwMode="auto">
          <a:xfrm>
            <a:off x="10317077" y="3108339"/>
            <a:ext cx="1342523" cy="149975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409575</xdr:colOff>
      <xdr:row>4</xdr:row>
      <xdr:rowOff>9525</xdr:rowOff>
    </xdr:from>
    <xdr:ext cx="745237" cy="695325"/>
    <xdr:pic>
      <xdr:nvPicPr>
        <xdr:cNvPr id="39" name="Imagen 41">
          <a:extLst>
            <a:ext uri="{FF2B5EF4-FFF2-40B4-BE49-F238E27FC236}">
              <a16:creationId xmlns:a16="http://schemas.microsoft.com/office/drawing/2014/main" id="{F88BE72B-770E-41C4-AB89-22FEC9CAD0A2}"/>
            </a:ext>
          </a:extLst>
        </xdr:cNvPr>
        <xdr:cNvPicPr>
          <a:picLocks noChangeAspect="1"/>
        </xdr:cNvPicPr>
      </xdr:nvPicPr>
      <xdr:blipFill>
        <a:blip xmlns:r="http://schemas.openxmlformats.org/officeDocument/2006/relationships" r:embed="rId15"/>
        <a:stretch>
          <a:fillRect/>
        </a:stretch>
      </xdr:blipFill>
      <xdr:spPr>
        <a:xfrm>
          <a:off x="409575" y="771525"/>
          <a:ext cx="745237" cy="695325"/>
        </a:xfrm>
        <a:prstGeom prst="rect">
          <a:avLst/>
        </a:prstGeom>
      </xdr:spPr>
    </xdr:pic>
    <xdr:clientData/>
  </xdr:oneCellAnchor>
  <xdr:twoCellAnchor>
    <xdr:from>
      <xdr:col>0</xdr:col>
      <xdr:colOff>666751</xdr:colOff>
      <xdr:row>21</xdr:row>
      <xdr:rowOff>177137</xdr:rowOff>
    </xdr:from>
    <xdr:to>
      <xdr:col>3</xdr:col>
      <xdr:colOff>273844</xdr:colOff>
      <xdr:row>33</xdr:row>
      <xdr:rowOff>130968</xdr:rowOff>
    </xdr:to>
    <xdr:grpSp>
      <xdr:nvGrpSpPr>
        <xdr:cNvPr id="6" name="Grupo 5">
          <a:hlinkClick xmlns:r="http://schemas.openxmlformats.org/officeDocument/2006/relationships" r:id="rId16"/>
          <a:extLst>
            <a:ext uri="{FF2B5EF4-FFF2-40B4-BE49-F238E27FC236}">
              <a16:creationId xmlns:a16="http://schemas.microsoft.com/office/drawing/2014/main" id="{7F54EDA8-39F7-9211-FF4C-C2567B2D472E}"/>
            </a:ext>
          </a:extLst>
        </xdr:cNvPr>
        <xdr:cNvGrpSpPr/>
      </xdr:nvGrpSpPr>
      <xdr:grpSpPr>
        <a:xfrm>
          <a:off x="666751" y="4406237"/>
          <a:ext cx="1893093" cy="2239831"/>
          <a:chOff x="666751" y="4368137"/>
          <a:chExt cx="1893093" cy="2239831"/>
        </a:xfrm>
      </xdr:grpSpPr>
      <xdr:sp macro="" textlink="">
        <xdr:nvSpPr>
          <xdr:cNvPr id="4" name="CuadroTexto 3">
            <a:extLst>
              <a:ext uri="{FF2B5EF4-FFF2-40B4-BE49-F238E27FC236}">
                <a16:creationId xmlns:a16="http://schemas.microsoft.com/office/drawing/2014/main" id="{76268638-0F21-7E98-CE0F-2841CBF59C39}"/>
              </a:ext>
            </a:extLst>
          </xdr:cNvPr>
          <xdr:cNvSpPr txBox="1"/>
        </xdr:nvSpPr>
        <xdr:spPr>
          <a:xfrm>
            <a:off x="892724" y="6194019"/>
            <a:ext cx="1502487" cy="413949"/>
          </a:xfrm>
          <a:prstGeom prst="rect">
            <a:avLst/>
          </a:prstGeom>
          <a:ln/>
        </xdr:spPr>
        <xdr:style>
          <a:lnRef idx="1">
            <a:schemeClr val="dk1"/>
          </a:lnRef>
          <a:fillRef idx="2">
            <a:schemeClr val="dk1"/>
          </a:fillRef>
          <a:effectRef idx="1">
            <a:schemeClr val="dk1"/>
          </a:effectRef>
          <a:fontRef idx="minor">
            <a:schemeClr val="dk1"/>
          </a:fontRef>
        </xdr:style>
        <xdr:txBody>
          <a:bodyPr vertOverflow="clip" horzOverflow="clip" wrap="none" rtlCol="0" anchor="ctr">
            <a:noAutofit/>
          </a:bodyPr>
          <a:lstStyle/>
          <a:p>
            <a:pPr algn="ctr"/>
            <a:r>
              <a:rPr lang="es-CO" sz="1600" b="1"/>
              <a:t>Indicadores</a:t>
            </a:r>
            <a:endParaRPr lang="es-CO" sz="1200" b="1"/>
          </a:p>
        </xdr:txBody>
      </xdr:sp>
      <xdr:pic>
        <xdr:nvPicPr>
          <xdr:cNvPr id="2" name="Picture 1">
            <a:extLst>
              <a:ext uri="{FF2B5EF4-FFF2-40B4-BE49-F238E27FC236}">
                <a16:creationId xmlns:a16="http://schemas.microsoft.com/office/drawing/2014/main" id="{2B946DB9-FF61-461B-865C-27A68A163919}"/>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666751" y="4368137"/>
            <a:ext cx="1893093" cy="1895884"/>
          </a:xfrm>
          <a:prstGeom prst="rect">
            <a:avLst/>
          </a:prstGeom>
          <a:noFill/>
          <a:ln w="1">
            <a:noFill/>
            <a:miter lim="800000"/>
            <a:headEnd/>
            <a:tailEnd type="none" w="med" len="med"/>
          </a:ln>
          <a:effectLst/>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1390650</xdr:colOff>
      <xdr:row>1</xdr:row>
      <xdr:rowOff>28575</xdr:rowOff>
    </xdr:from>
    <xdr:ext cx="745237" cy="695325"/>
    <xdr:pic>
      <xdr:nvPicPr>
        <xdr:cNvPr id="2" name="Imagen 41">
          <a:extLst>
            <a:ext uri="{FF2B5EF4-FFF2-40B4-BE49-F238E27FC236}">
              <a16:creationId xmlns:a16="http://schemas.microsoft.com/office/drawing/2014/main" id="{9C96E5E8-1AEB-420E-9EF4-F50416CBD189}"/>
            </a:ext>
          </a:extLst>
        </xdr:cNvPr>
        <xdr:cNvPicPr>
          <a:picLocks noChangeAspect="1"/>
        </xdr:cNvPicPr>
      </xdr:nvPicPr>
      <xdr:blipFill>
        <a:blip xmlns:r="http://schemas.openxmlformats.org/officeDocument/2006/relationships" r:embed="rId1"/>
        <a:stretch>
          <a:fillRect/>
        </a:stretch>
      </xdr:blipFill>
      <xdr:spPr>
        <a:xfrm>
          <a:off x="1390650" y="133350"/>
          <a:ext cx="745237" cy="6953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9</xdr:col>
      <xdr:colOff>89647</xdr:colOff>
      <xdr:row>4</xdr:row>
      <xdr:rowOff>179294</xdr:rowOff>
    </xdr:from>
    <xdr:to>
      <xdr:col>13</xdr:col>
      <xdr:colOff>212912</xdr:colOff>
      <xdr:row>7</xdr:row>
      <xdr:rowOff>123265</xdr:rowOff>
    </xdr:to>
    <xdr:sp macro="" textlink="">
      <xdr:nvSpPr>
        <xdr:cNvPr id="2" name="1 Flecha izquierda">
          <a:extLst>
            <a:ext uri="{FF2B5EF4-FFF2-40B4-BE49-F238E27FC236}">
              <a16:creationId xmlns:a16="http://schemas.microsoft.com/office/drawing/2014/main" id="{00000000-0008-0000-0200-000002000000}"/>
            </a:ext>
          </a:extLst>
        </xdr:cNvPr>
        <xdr:cNvSpPr/>
      </xdr:nvSpPr>
      <xdr:spPr>
        <a:xfrm>
          <a:off x="7844118" y="930088"/>
          <a:ext cx="1602441" cy="425824"/>
        </a:xfrm>
        <a:prstGeom prst="lef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ES" sz="1100"/>
            <a:t>Simbología</a:t>
          </a:r>
          <a:r>
            <a:rPr lang="es-ES" sz="1100" baseline="0"/>
            <a:t> sugerida</a:t>
          </a:r>
          <a:endParaRPr lang="es-ES" sz="1100"/>
        </a:p>
      </xdr:txBody>
    </xdr:sp>
    <xdr:clientData/>
  </xdr:twoCellAnchor>
  <xdr:twoCellAnchor>
    <xdr:from>
      <xdr:col>15</xdr:col>
      <xdr:colOff>104775</xdr:colOff>
      <xdr:row>4</xdr:row>
      <xdr:rowOff>0</xdr:rowOff>
    </xdr:from>
    <xdr:to>
      <xdr:col>18</xdr:col>
      <xdr:colOff>295276</xdr:colOff>
      <xdr:row>8</xdr:row>
      <xdr:rowOff>94982</xdr:rowOff>
    </xdr:to>
    <xdr:grpSp>
      <xdr:nvGrpSpPr>
        <xdr:cNvPr id="4" name="Grupo 3">
          <a:hlinkClick xmlns:r="http://schemas.openxmlformats.org/officeDocument/2006/relationships" r:id="rId1"/>
          <a:extLst>
            <a:ext uri="{FF2B5EF4-FFF2-40B4-BE49-F238E27FC236}">
              <a16:creationId xmlns:a16="http://schemas.microsoft.com/office/drawing/2014/main" id="{00000000-0008-0000-0200-000004000000}"/>
            </a:ext>
          </a:extLst>
        </xdr:cNvPr>
        <xdr:cNvGrpSpPr/>
      </xdr:nvGrpSpPr>
      <xdr:grpSpPr>
        <a:xfrm>
          <a:off x="11257684" y="961159"/>
          <a:ext cx="1307524" cy="822346"/>
          <a:chOff x="3933825" y="762000"/>
          <a:chExt cx="1304926" cy="771257"/>
        </a:xfrm>
      </xdr:grpSpPr>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538594</xdr:colOff>
      <xdr:row>1</xdr:row>
      <xdr:rowOff>20782</xdr:rowOff>
    </xdr:from>
    <xdr:ext cx="745237" cy="695325"/>
    <xdr:pic>
      <xdr:nvPicPr>
        <xdr:cNvPr id="8" name="Imagen 41">
          <a:extLst>
            <a:ext uri="{FF2B5EF4-FFF2-40B4-BE49-F238E27FC236}">
              <a16:creationId xmlns:a16="http://schemas.microsoft.com/office/drawing/2014/main" id="{47017C7D-9AB2-4F3B-9261-CDC4BF9102D7}"/>
            </a:ext>
          </a:extLst>
        </xdr:cNvPr>
        <xdr:cNvPicPr>
          <a:picLocks noChangeAspect="1"/>
        </xdr:cNvPicPr>
      </xdr:nvPicPr>
      <xdr:blipFill>
        <a:blip xmlns:r="http://schemas.openxmlformats.org/officeDocument/2006/relationships" r:embed="rId3"/>
        <a:stretch>
          <a:fillRect/>
        </a:stretch>
      </xdr:blipFill>
      <xdr:spPr>
        <a:xfrm>
          <a:off x="538594" y="211282"/>
          <a:ext cx="745237" cy="6953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95249</xdr:colOff>
      <xdr:row>4</xdr:row>
      <xdr:rowOff>0</xdr:rowOff>
    </xdr:from>
    <xdr:to>
      <xdr:col>7</xdr:col>
      <xdr:colOff>1191318</xdr:colOff>
      <xdr:row>7</xdr:row>
      <xdr:rowOff>181999</xdr:rowOff>
    </xdr:to>
    <xdr:pic>
      <xdr:nvPicPr>
        <xdr:cNvPr id="2079" name="Picture 31">
          <a:extLst>
            <a:ext uri="{FF2B5EF4-FFF2-40B4-BE49-F238E27FC236}">
              <a16:creationId xmlns:a16="http://schemas.microsoft.com/office/drawing/2014/main" id="{00000000-0008-0000-0300-00001F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363324" y="0"/>
          <a:ext cx="1096069" cy="1096399"/>
        </a:xfrm>
        <a:prstGeom prst="rect">
          <a:avLst/>
        </a:prstGeom>
        <a:noFill/>
        <a:ln w="1">
          <a:noFill/>
          <a:miter lim="800000"/>
          <a:headEnd/>
          <a:tailEnd type="none" w="med" len="med"/>
        </a:ln>
        <a:effectLst/>
      </xdr:spPr>
    </xdr:pic>
    <xdr:clientData/>
  </xdr:twoCellAnchor>
  <xdr:twoCellAnchor>
    <xdr:from>
      <xdr:col>6</xdr:col>
      <xdr:colOff>209550</xdr:colOff>
      <xdr:row>4</xdr:row>
      <xdr:rowOff>180975</xdr:rowOff>
    </xdr:from>
    <xdr:to>
      <xdr:col>7</xdr:col>
      <xdr:colOff>28576</xdr:colOff>
      <xdr:row>7</xdr:row>
      <xdr:rowOff>37832</xdr:rowOff>
    </xdr:to>
    <xdr:grpSp>
      <xdr:nvGrpSpPr>
        <xdr:cNvPr id="3" name="Grupo 2">
          <a:hlinkClick xmlns:r="http://schemas.openxmlformats.org/officeDocument/2006/relationships" r:id="rId2"/>
          <a:extLst>
            <a:ext uri="{FF2B5EF4-FFF2-40B4-BE49-F238E27FC236}">
              <a16:creationId xmlns:a16="http://schemas.microsoft.com/office/drawing/2014/main" id="{00000000-0008-0000-0300-000003000000}"/>
            </a:ext>
          </a:extLst>
        </xdr:cNvPr>
        <xdr:cNvGrpSpPr/>
      </xdr:nvGrpSpPr>
      <xdr:grpSpPr>
        <a:xfrm>
          <a:off x="9991725" y="1133475"/>
          <a:ext cx="1304926" cy="771257"/>
          <a:chOff x="3933825" y="762000"/>
          <a:chExt cx="1304926" cy="771257"/>
        </a:xfrm>
      </xdr:grpSpPr>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5" name="CuadroTexto 4">
            <a:extLst>
              <a:ext uri="{FF2B5EF4-FFF2-40B4-BE49-F238E27FC236}">
                <a16:creationId xmlns:a16="http://schemas.microsoft.com/office/drawing/2014/main" id="{00000000-0008-0000-0300-000005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271894</xdr:colOff>
      <xdr:row>1</xdr:row>
      <xdr:rowOff>20782</xdr:rowOff>
    </xdr:from>
    <xdr:ext cx="745237" cy="695325"/>
    <xdr:pic>
      <xdr:nvPicPr>
        <xdr:cNvPr id="2" name="Imagen 41">
          <a:extLst>
            <a:ext uri="{FF2B5EF4-FFF2-40B4-BE49-F238E27FC236}">
              <a16:creationId xmlns:a16="http://schemas.microsoft.com/office/drawing/2014/main" id="{C68FA28C-9FBC-49D9-9AA1-3AE670EE8A0B}"/>
            </a:ext>
          </a:extLst>
        </xdr:cNvPr>
        <xdr:cNvPicPr>
          <a:picLocks noChangeAspect="1"/>
        </xdr:cNvPicPr>
      </xdr:nvPicPr>
      <xdr:blipFill>
        <a:blip xmlns:r="http://schemas.openxmlformats.org/officeDocument/2006/relationships" r:embed="rId4"/>
        <a:stretch>
          <a:fillRect/>
        </a:stretch>
      </xdr:blipFill>
      <xdr:spPr>
        <a:xfrm>
          <a:off x="271894" y="211282"/>
          <a:ext cx="745237" cy="6953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6</xdr:col>
      <xdr:colOff>145677</xdr:colOff>
      <xdr:row>0</xdr:row>
      <xdr:rowOff>0</xdr:rowOff>
    </xdr:from>
    <xdr:to>
      <xdr:col>7</xdr:col>
      <xdr:colOff>688603</xdr:colOff>
      <xdr:row>4</xdr:row>
      <xdr:rowOff>57150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11947152" y="0"/>
          <a:ext cx="1304926" cy="971550"/>
          <a:chOff x="3933825" y="762000"/>
          <a:chExt cx="1304926" cy="771257"/>
        </a:xfrm>
      </xdr:grpSpPr>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586219</xdr:colOff>
      <xdr:row>0</xdr:row>
      <xdr:rowOff>1732</xdr:rowOff>
    </xdr:from>
    <xdr:ext cx="745237" cy="684068"/>
    <xdr:pic>
      <xdr:nvPicPr>
        <xdr:cNvPr id="6" name="Imagen 41">
          <a:extLst>
            <a:ext uri="{FF2B5EF4-FFF2-40B4-BE49-F238E27FC236}">
              <a16:creationId xmlns:a16="http://schemas.microsoft.com/office/drawing/2014/main" id="{76FA1CCC-AC3C-4E1F-8CEC-7CBB40BE99D3}"/>
            </a:ext>
          </a:extLst>
        </xdr:cNvPr>
        <xdr:cNvPicPr>
          <a:picLocks noChangeAspect="1"/>
        </xdr:cNvPicPr>
      </xdr:nvPicPr>
      <xdr:blipFill>
        <a:blip xmlns:r="http://schemas.openxmlformats.org/officeDocument/2006/relationships" r:embed="rId3"/>
        <a:stretch>
          <a:fillRect/>
        </a:stretch>
      </xdr:blipFill>
      <xdr:spPr>
        <a:xfrm>
          <a:off x="586219" y="1732"/>
          <a:ext cx="745237" cy="6840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886910</xdr:colOff>
      <xdr:row>1</xdr:row>
      <xdr:rowOff>23521</xdr:rowOff>
    </xdr:from>
    <xdr:ext cx="745237" cy="684068"/>
    <xdr:pic>
      <xdr:nvPicPr>
        <xdr:cNvPr id="2" name="Imagen 41">
          <a:extLst>
            <a:ext uri="{FF2B5EF4-FFF2-40B4-BE49-F238E27FC236}">
              <a16:creationId xmlns:a16="http://schemas.microsoft.com/office/drawing/2014/main" id="{69D23AE2-085F-4F77-B5ED-765EA25AC72B}"/>
            </a:ext>
          </a:extLst>
        </xdr:cNvPr>
        <xdr:cNvPicPr>
          <a:picLocks noChangeAspect="1"/>
        </xdr:cNvPicPr>
      </xdr:nvPicPr>
      <xdr:blipFill>
        <a:blip xmlns:r="http://schemas.openxmlformats.org/officeDocument/2006/relationships" r:embed="rId1"/>
        <a:stretch>
          <a:fillRect/>
        </a:stretch>
      </xdr:blipFill>
      <xdr:spPr>
        <a:xfrm>
          <a:off x="1099822" y="214021"/>
          <a:ext cx="745237" cy="684068"/>
        </a:xfrm>
        <a:prstGeom prst="rect">
          <a:avLst/>
        </a:prstGeom>
      </xdr:spPr>
    </xdr:pic>
    <xdr:clientData/>
  </xdr:oneCellAnchor>
  <xdr:twoCellAnchor>
    <xdr:from>
      <xdr:col>7</xdr:col>
      <xdr:colOff>313764</xdr:colOff>
      <xdr:row>3</xdr:row>
      <xdr:rowOff>67236</xdr:rowOff>
    </xdr:from>
    <xdr:to>
      <xdr:col>7</xdr:col>
      <xdr:colOff>1618690</xdr:colOff>
      <xdr:row>5</xdr:row>
      <xdr:rowOff>278199</xdr:rowOff>
    </xdr:to>
    <xdr:grpSp>
      <xdr:nvGrpSpPr>
        <xdr:cNvPr id="4" name="Grupo 3">
          <a:hlinkClick xmlns:r="http://schemas.openxmlformats.org/officeDocument/2006/relationships" r:id="rId2"/>
          <a:extLst>
            <a:ext uri="{FF2B5EF4-FFF2-40B4-BE49-F238E27FC236}">
              <a16:creationId xmlns:a16="http://schemas.microsoft.com/office/drawing/2014/main" id="{96818243-8414-0FF2-F367-62F7213ABB1D}"/>
            </a:ext>
          </a:extLst>
        </xdr:cNvPr>
        <xdr:cNvGrpSpPr/>
      </xdr:nvGrpSpPr>
      <xdr:grpSpPr>
        <a:xfrm>
          <a:off x="12696264" y="784412"/>
          <a:ext cx="1304926" cy="715228"/>
          <a:chOff x="3933825" y="762000"/>
          <a:chExt cx="1304926" cy="771257"/>
        </a:xfrm>
      </xdr:grpSpPr>
      <xdr:pic>
        <xdr:nvPicPr>
          <xdr:cNvPr id="8" name="Imagen 7">
            <a:extLst>
              <a:ext uri="{FF2B5EF4-FFF2-40B4-BE49-F238E27FC236}">
                <a16:creationId xmlns:a16="http://schemas.microsoft.com/office/drawing/2014/main" id="{59D8CB94-870D-4FC1-1063-0A3FF4E42894}"/>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9" name="CuadroTexto 8">
            <a:extLst>
              <a:ext uri="{FF2B5EF4-FFF2-40B4-BE49-F238E27FC236}">
                <a16:creationId xmlns:a16="http://schemas.microsoft.com/office/drawing/2014/main" id="{BCFAEF3A-D98F-AF8F-3B5B-406772F1E0EF}"/>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602191</xdr:colOff>
      <xdr:row>10</xdr:row>
      <xdr:rowOff>51858</xdr:rowOff>
    </xdr:from>
    <xdr:to>
      <xdr:col>8</xdr:col>
      <xdr:colOff>497416</xdr:colOff>
      <xdr:row>25</xdr:row>
      <xdr:rowOff>166157</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66675</xdr:colOff>
      <xdr:row>8</xdr:row>
      <xdr:rowOff>38100</xdr:rowOff>
    </xdr:from>
    <xdr:to>
      <xdr:col>3</xdr:col>
      <xdr:colOff>628650</xdr:colOff>
      <xdr:row>9</xdr:row>
      <xdr:rowOff>142875</xdr:rowOff>
    </xdr:to>
    <xdr:sp macro="" textlink="">
      <xdr:nvSpPr>
        <xdr:cNvPr id="4" name="3 Flecha izquierda">
          <a:extLst>
            <a:ext uri="{FF2B5EF4-FFF2-40B4-BE49-F238E27FC236}">
              <a16:creationId xmlns:a16="http://schemas.microsoft.com/office/drawing/2014/main" id="{00000000-0008-0000-0500-000004000000}"/>
            </a:ext>
          </a:extLst>
        </xdr:cNvPr>
        <xdr:cNvSpPr/>
      </xdr:nvSpPr>
      <xdr:spPr>
        <a:xfrm>
          <a:off x="4457700" y="1552575"/>
          <a:ext cx="1323975" cy="295275"/>
        </a:xfrm>
        <a:prstGeom prst="leftArrow">
          <a:avLst/>
        </a:prstGeom>
        <a:solidFill>
          <a:srgbClr val="51307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p>
      </xdr:txBody>
    </xdr:sp>
    <xdr:clientData/>
  </xdr:twoCellAnchor>
  <xdr:twoCellAnchor>
    <xdr:from>
      <xdr:col>3</xdr:col>
      <xdr:colOff>666749</xdr:colOff>
      <xdr:row>7</xdr:row>
      <xdr:rowOff>123826</xdr:rowOff>
    </xdr:from>
    <xdr:to>
      <xdr:col>8</xdr:col>
      <xdr:colOff>171450</xdr:colOff>
      <xdr:row>9</xdr:row>
      <xdr:rowOff>142875</xdr:rowOff>
    </xdr:to>
    <xdr:sp macro="" textlink="">
      <xdr:nvSpPr>
        <xdr:cNvPr id="5" name="4 CuadroTexto">
          <a:extLst>
            <a:ext uri="{FF2B5EF4-FFF2-40B4-BE49-F238E27FC236}">
              <a16:creationId xmlns:a16="http://schemas.microsoft.com/office/drawing/2014/main" id="{00000000-0008-0000-0500-000005000000}"/>
            </a:ext>
          </a:extLst>
        </xdr:cNvPr>
        <xdr:cNvSpPr txBox="1"/>
      </xdr:nvSpPr>
      <xdr:spPr>
        <a:xfrm>
          <a:off x="6962774" y="2447926"/>
          <a:ext cx="6248401" cy="4000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s-ES" sz="1100"/>
            <a:t>Clic derecho</a:t>
          </a:r>
          <a:r>
            <a:rPr lang="es-ES" sz="1100" baseline="0"/>
            <a:t> sobre la tabla dinámica para actualizar los resultados registrados en la hoja 2. Autoevaluación</a:t>
          </a:r>
          <a:endParaRPr lang="es-ES" sz="1100"/>
        </a:p>
      </xdr:txBody>
    </xdr:sp>
    <xdr:clientData/>
  </xdr:twoCellAnchor>
  <xdr:twoCellAnchor>
    <xdr:from>
      <xdr:col>2</xdr:col>
      <xdr:colOff>47625</xdr:colOff>
      <xdr:row>5</xdr:row>
      <xdr:rowOff>495300</xdr:rowOff>
    </xdr:from>
    <xdr:to>
      <xdr:col>3</xdr:col>
      <xdr:colOff>609600</xdr:colOff>
      <xdr:row>7</xdr:row>
      <xdr:rowOff>66675</xdr:rowOff>
    </xdr:to>
    <xdr:sp macro="" textlink="">
      <xdr:nvSpPr>
        <xdr:cNvPr id="6" name="5 Flecha izquierda">
          <a:extLst>
            <a:ext uri="{FF2B5EF4-FFF2-40B4-BE49-F238E27FC236}">
              <a16:creationId xmlns:a16="http://schemas.microsoft.com/office/drawing/2014/main" id="{00000000-0008-0000-0500-000006000000}"/>
            </a:ext>
          </a:extLst>
        </xdr:cNvPr>
        <xdr:cNvSpPr/>
      </xdr:nvSpPr>
      <xdr:spPr>
        <a:xfrm>
          <a:off x="4438650" y="1095375"/>
          <a:ext cx="1323975" cy="295275"/>
        </a:xfrm>
        <a:prstGeom prst="leftArrow">
          <a:avLst/>
        </a:prstGeom>
        <a:solidFill>
          <a:srgbClr val="51307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p>
      </xdr:txBody>
    </xdr:sp>
    <xdr:clientData/>
  </xdr:twoCellAnchor>
  <xdr:twoCellAnchor>
    <xdr:from>
      <xdr:col>3</xdr:col>
      <xdr:colOff>666750</xdr:colOff>
      <xdr:row>5</xdr:row>
      <xdr:rowOff>352426</xdr:rowOff>
    </xdr:from>
    <xdr:to>
      <xdr:col>8</xdr:col>
      <xdr:colOff>161925</xdr:colOff>
      <xdr:row>7</xdr:row>
      <xdr:rowOff>66675</xdr:rowOff>
    </xdr:to>
    <xdr:sp macro="" textlink="">
      <xdr:nvSpPr>
        <xdr:cNvPr id="7" name="6 CuadroTexto">
          <a:extLst>
            <a:ext uri="{FF2B5EF4-FFF2-40B4-BE49-F238E27FC236}">
              <a16:creationId xmlns:a16="http://schemas.microsoft.com/office/drawing/2014/main" id="{00000000-0008-0000-0500-000007000000}"/>
            </a:ext>
          </a:extLst>
        </xdr:cNvPr>
        <xdr:cNvSpPr txBox="1"/>
      </xdr:nvSpPr>
      <xdr:spPr>
        <a:xfrm>
          <a:off x="5819775" y="952501"/>
          <a:ext cx="5067300" cy="438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s-ES" sz="1100"/>
            <a:t>Seleccione la practica segura para</a:t>
          </a:r>
          <a:r>
            <a:rPr lang="es-ES" sz="1100" baseline="0"/>
            <a:t> la cual desea generar resultados y gráfico radar</a:t>
          </a:r>
          <a:endParaRPr lang="es-ES" sz="1100"/>
        </a:p>
      </xdr:txBody>
    </xdr:sp>
    <xdr:clientData/>
  </xdr:twoCellAnchor>
  <xdr:twoCellAnchor>
    <xdr:from>
      <xdr:col>6</xdr:col>
      <xdr:colOff>91109</xdr:colOff>
      <xdr:row>1</xdr:row>
      <xdr:rowOff>232833</xdr:rowOff>
    </xdr:from>
    <xdr:to>
      <xdr:col>7</xdr:col>
      <xdr:colOff>634035</xdr:colOff>
      <xdr:row>4</xdr:row>
      <xdr:rowOff>174909</xdr:rowOff>
    </xdr:to>
    <xdr:grpSp>
      <xdr:nvGrpSpPr>
        <xdr:cNvPr id="8" name="Grupo 7">
          <a:hlinkClick xmlns:r="http://schemas.openxmlformats.org/officeDocument/2006/relationships" r:id="rId2"/>
          <a:extLst>
            <a:ext uri="{FF2B5EF4-FFF2-40B4-BE49-F238E27FC236}">
              <a16:creationId xmlns:a16="http://schemas.microsoft.com/office/drawing/2014/main" id="{00000000-0008-0000-0500-000008000000}"/>
            </a:ext>
          </a:extLst>
        </xdr:cNvPr>
        <xdr:cNvGrpSpPr/>
      </xdr:nvGrpSpPr>
      <xdr:grpSpPr>
        <a:xfrm>
          <a:off x="9975942" y="423333"/>
          <a:ext cx="1304926" cy="746409"/>
          <a:chOff x="3933825" y="762000"/>
          <a:chExt cx="1304926" cy="771257"/>
        </a:xfrm>
      </xdr:grpSpPr>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808469</xdr:colOff>
      <xdr:row>1</xdr:row>
      <xdr:rowOff>12315</xdr:rowOff>
    </xdr:from>
    <xdr:ext cx="745237" cy="684068"/>
    <xdr:pic>
      <xdr:nvPicPr>
        <xdr:cNvPr id="13" name="Imagen 41">
          <a:extLst>
            <a:ext uri="{FF2B5EF4-FFF2-40B4-BE49-F238E27FC236}">
              <a16:creationId xmlns:a16="http://schemas.microsoft.com/office/drawing/2014/main" id="{B0C3C1E4-D862-4612-9E7F-866BB14EF6CC}"/>
            </a:ext>
          </a:extLst>
        </xdr:cNvPr>
        <xdr:cNvPicPr>
          <a:picLocks noChangeAspect="1"/>
        </xdr:cNvPicPr>
      </xdr:nvPicPr>
      <xdr:blipFill>
        <a:blip xmlns:r="http://schemas.openxmlformats.org/officeDocument/2006/relationships" r:embed="rId4"/>
        <a:stretch>
          <a:fillRect/>
        </a:stretch>
      </xdr:blipFill>
      <xdr:spPr>
        <a:xfrm>
          <a:off x="808469" y="202815"/>
          <a:ext cx="745237" cy="68406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7</xdr:col>
      <xdr:colOff>14567</xdr:colOff>
      <xdr:row>1</xdr:row>
      <xdr:rowOff>7284</xdr:rowOff>
    </xdr:from>
    <xdr:to>
      <xdr:col>8</xdr:col>
      <xdr:colOff>45944</xdr:colOff>
      <xdr:row>5</xdr:row>
      <xdr:rowOff>438150</xdr:rowOff>
    </xdr:to>
    <xdr:pic>
      <xdr:nvPicPr>
        <xdr:cNvPr id="2" name="Picture 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clrChange>
            <a:clrFrom>
              <a:srgbClr val="F0F0F0"/>
            </a:clrFrom>
            <a:clrTo>
              <a:srgbClr val="F0F0F0">
                <a:alpha val="0"/>
              </a:srgbClr>
            </a:clrTo>
          </a:clrChange>
        </a:blip>
        <a:srcRect/>
        <a:stretch>
          <a:fillRect/>
        </a:stretch>
      </xdr:blipFill>
      <xdr:spPr bwMode="auto">
        <a:xfrm>
          <a:off x="13292417" y="197784"/>
          <a:ext cx="1383927" cy="1392891"/>
        </a:xfrm>
        <a:prstGeom prst="rect">
          <a:avLst/>
        </a:prstGeom>
        <a:noFill/>
        <a:ln w="9525">
          <a:noFill/>
          <a:miter lim="800000"/>
          <a:headEnd/>
          <a:tailEnd/>
        </a:ln>
      </xdr:spPr>
    </xdr:pic>
    <xdr:clientData/>
  </xdr:twoCellAnchor>
  <xdr:twoCellAnchor>
    <xdr:from>
      <xdr:col>6</xdr:col>
      <xdr:colOff>78441</xdr:colOff>
      <xdr:row>1</xdr:row>
      <xdr:rowOff>66675</xdr:rowOff>
    </xdr:from>
    <xdr:to>
      <xdr:col>6</xdr:col>
      <xdr:colOff>1383367</xdr:colOff>
      <xdr:row>4</xdr:row>
      <xdr:rowOff>31669</xdr:rowOff>
    </xdr:to>
    <xdr:grpSp>
      <xdr:nvGrpSpPr>
        <xdr:cNvPr id="3" name="Grupo 2">
          <a:hlinkClick xmlns:r="http://schemas.openxmlformats.org/officeDocument/2006/relationships" r:id="rId2"/>
          <a:extLst>
            <a:ext uri="{FF2B5EF4-FFF2-40B4-BE49-F238E27FC236}">
              <a16:creationId xmlns:a16="http://schemas.microsoft.com/office/drawing/2014/main" id="{00000000-0008-0000-0600-000003000000}"/>
            </a:ext>
          </a:extLst>
        </xdr:cNvPr>
        <xdr:cNvGrpSpPr/>
      </xdr:nvGrpSpPr>
      <xdr:grpSpPr>
        <a:xfrm>
          <a:off x="11937066" y="257175"/>
          <a:ext cx="1304926" cy="736519"/>
          <a:chOff x="3933825" y="762000"/>
          <a:chExt cx="1304926" cy="771257"/>
        </a:xfrm>
      </xdr:grpSpPr>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3933825" y="762000"/>
            <a:ext cx="771257" cy="771257"/>
          </a:xfrm>
          <a:prstGeom prst="rect">
            <a:avLst/>
          </a:prstGeom>
        </xdr:spPr>
      </xdr:pic>
      <xdr:sp macro="" textlink="">
        <xdr:nvSpPr>
          <xdr:cNvPr id="5" name="CuadroTexto 4">
            <a:extLst>
              <a:ext uri="{FF2B5EF4-FFF2-40B4-BE49-F238E27FC236}">
                <a16:creationId xmlns:a16="http://schemas.microsoft.com/office/drawing/2014/main" id="{00000000-0008-0000-0600-000005000000}"/>
              </a:ext>
            </a:extLst>
          </xdr:cNvPr>
          <xdr:cNvSpPr txBox="1"/>
        </xdr:nvSpPr>
        <xdr:spPr>
          <a:xfrm>
            <a:off x="4591051" y="1143000"/>
            <a:ext cx="647700" cy="267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latin typeface="Malgun Gothic" panose="020B0503020000020004" pitchFamily="34" charset="-127"/>
                <a:ea typeface="Malgun Gothic" panose="020B0503020000020004" pitchFamily="34" charset="-127"/>
              </a:rPr>
              <a:t>Inicio</a:t>
            </a:r>
          </a:p>
        </xdr:txBody>
      </xdr:sp>
    </xdr:grpSp>
    <xdr:clientData/>
  </xdr:twoCellAnchor>
  <xdr:oneCellAnchor>
    <xdr:from>
      <xdr:col>0</xdr:col>
      <xdr:colOff>808469</xdr:colOff>
      <xdr:row>1</xdr:row>
      <xdr:rowOff>12315</xdr:rowOff>
    </xdr:from>
    <xdr:ext cx="745237" cy="684068"/>
    <xdr:pic>
      <xdr:nvPicPr>
        <xdr:cNvPr id="7" name="Imagen 41">
          <a:extLst>
            <a:ext uri="{FF2B5EF4-FFF2-40B4-BE49-F238E27FC236}">
              <a16:creationId xmlns:a16="http://schemas.microsoft.com/office/drawing/2014/main" id="{B25DCEEA-2C56-428A-AA72-1AFFBBB81068}"/>
            </a:ext>
          </a:extLst>
        </xdr:cNvPr>
        <xdr:cNvPicPr>
          <a:picLocks noChangeAspect="1"/>
        </xdr:cNvPicPr>
      </xdr:nvPicPr>
      <xdr:blipFill>
        <a:blip xmlns:r="http://schemas.openxmlformats.org/officeDocument/2006/relationships" r:embed="rId4"/>
        <a:stretch>
          <a:fillRect/>
        </a:stretch>
      </xdr:blipFill>
      <xdr:spPr>
        <a:xfrm>
          <a:off x="808469" y="202815"/>
          <a:ext cx="745237" cy="6840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nidadfuerzasmilitaresmi-my.sharepoint.com/Users/SPGV2257/Downloads/CHS-FT-371%20Programaci&#243;n%20Visitas%20Calidad%20Segurida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S-FT-371"/>
      <sheetName val="INDICADORES"/>
      <sheetName val="Hoja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OPS. Aura Maritza Cortes Bermeo" id="{82CCCF48-D300-4C76-ABB1-847F757B4510}" userId="S-1-5-21-1624967134-4001927789-3655843948-17963" providerId="AD"/>
  <person displayName="OPS. Aura Maritza Cortes Bermeo" id="{200F24B4-891D-40CC-B134-D7B9AC0D986B}" userId="S::aura.cortes@sanidad.mil.co::8dec76cb-6f32-4de3-8d03-8f59e3b3916f" providerId="AD"/>
</personList>
</file>

<file path=xl/pivotCache/_rels/pivotCacheDefinition1.xml.rels><?xml version="1.0" encoding="UTF-8" standalone="yes"?>
<Relationships xmlns="http://schemas.openxmlformats.org/package/2006/relationships"><Relationship Id="rId3" Type="http://schemas.microsoft.com/office/2019/04/relationships/externalLinkLongPath" Target="AneNO%20N&#176;1%20Formato%20matriz%20de%20auditoria%20para%20el%20mejoramiento%20de%20la%20calidad%20en%20salud%20del%20SSFM%20V3.xlsx?49F62EDC" TargetMode="External"/><Relationship Id="rId2" Type="http://schemas.openxmlformats.org/officeDocument/2006/relationships/externalLinkPath" Target="file:///\\49F62EDC\AneNO%20N&#176;1%20Formato%20matriz%20de%20auditoria%20para%20el%20mejoramiento%20de%20la%20calidad%20en%20salud%20del%20SSFM%20V3.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3" Type="http://schemas.microsoft.com/office/2019/04/relationships/externalLinkLongPath" Target="AneNO%20N&#176;1%20Formato%20matriz%20de%20auditoria%20para%20el%20mejoramiento%20de%20la%20calidad%20en%20salud%20del%20SSFM%20V3.xlsx?49F62EDC" TargetMode="External"/><Relationship Id="rId2" Type="http://schemas.openxmlformats.org/officeDocument/2006/relationships/externalLinkPath" Target="file:///\\49F62EDC\AneNO%20N&#176;1%20Formato%20matriz%20de%20auditoria%20para%20el%20mejoramiento%20de%20la%20calidad%20en%20salud%20del%20SSFM%20V3.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OPS. Aura Maritza Cortes Bermeo" refreshedDate="44823.47765335648" createdVersion="6" refreshedVersion="8" minRefreshableVersion="3" recordCount="101">
  <cacheSource type="worksheet">
    <worksheetSource ref="B9:T110" sheet="1.AUTOEVALUACIÓN" r:id="rId2"/>
  </cacheSource>
  <cacheFields count="19">
    <cacheField name="PRACTICA SEGURA" numFmtId="0">
      <sharedItems count="22">
        <s v="El ESM cuenta con un Programa de Seguridad del Paciente que provea una adecuada caja de herramientas para la identificación y gestión de eventos adversos."/>
        <s v="El ESM brinda capacitación a los funcionarios, en los aspectos relevantes de la seguridad del paciente, en los procesos a su cargo. "/>
        <s v="Coordinar procedimientos y acciones recíprocas de los programas de seguridad del paciente entre asegurador y prestador."/>
        <s v="Coordinar procedimientos y acciones recíprocas de los programas de seguridad del paciente entre asegurador y prestador. "/>
        <s v="Coordinar procedimientos y acciones recíprocas de los programas de seguridad del paciente entre asegurador y prestador.  "/>
        <s v="Estandarización de procedimientos de atención."/>
        <s v="Evaluar la frecuencia con la cual ocurren los eventos adversos y monitorizar aspectos claves relacionados con la seguridad del paciente. "/>
        <s v="Utilización y/o desarrollo de software para disminuir riesgo en la prestación del servicio. "/>
        <s v="Seguridad en el ambiente físico y la tecnología en salud. "/>
        <s v="Garantizar la correcta identificación del paciente y las muestras en el laboratorio. "/>
        <s v="Garantizar la correcta identificación del paciente y las muestras en el laboratorio"/>
        <s v="Reducir el riesgo de la atención en pacientes cardiovasculares."/>
        <s v="Reducir el riesgo de la atención en pacientes cardiovasculares. "/>
        <s v="Mejorar la Seguridad en la obtención de ayudas diagnósticas."/>
        <s v="Mejorar la Seguridad en la obtención de ayudas diagnósticas. "/>
        <s v="Reducir el riesgo de la atención de pacientes con enfermedad mental. "/>
        <s v="Prevención de la malnutrición o desnutrición."/>
        <s v="Prevención de la malnutrición o desnutrición. "/>
        <s v="Prevenir el cansancio del personal de salud. "/>
        <s v="Ilustrar al paciente en el autocuidado de su seguridad."/>
        <s v="Facilitar las acciones colaborativas de pacientes y sus familias para promover la seguridad de la atención."/>
        <s v="El ESM brinda capacitación al cliente interno en los aspectos relevantes de la seguridad en los procesos a su cargo. " u="1"/>
      </sharedItems>
    </cacheField>
    <cacheField name="CATEGORIA" numFmtId="0">
      <sharedItems containsBlank="1"/>
    </cacheField>
    <cacheField name="NO. CRITERIO" numFmtId="0">
      <sharedItems containsSemiMixedTypes="0" containsString="0" containsNumber="1" containsInteger="1" minValue="1" maxValue="101"/>
    </cacheField>
    <cacheField name="CRITERIOS" numFmtId="0">
      <sharedItems longText="1"/>
    </cacheField>
    <cacheField name="FORTALEZA" numFmtId="0">
      <sharedItems containsBlank="1"/>
    </cacheField>
    <cacheField name="EVIDENCIA DE LAS FORTALEZAS" numFmtId="0">
      <sharedItems containsBlank="1"/>
    </cacheField>
    <cacheField name="DESCRIPCIÓN DE LA OPORTUNIDAD DE MEJORA" numFmtId="0">
      <sharedItems containsBlank="1"/>
    </cacheField>
    <cacheField name="FUENTE DE LA OPORTUNIDAD DE MEJORA" numFmtId="0">
      <sharedItems containsBlank="1"/>
    </cacheField>
    <cacheField name="PROCESO QUE SE IMPACTA" numFmtId="0">
      <sharedItems containsBlank="1"/>
    </cacheField>
    <cacheField name="Enfoque sistémico" numFmtId="0">
      <sharedItems containsString="0" containsBlank="1" containsNumber="1" containsInteger="1" minValue="2" maxValue="4"/>
    </cacheField>
    <cacheField name="Enfoque proactivo" numFmtId="0">
      <sharedItems containsString="0" containsBlank="1" containsNumber="1" containsInteger="1" minValue="3" maxValue="4"/>
    </cacheField>
    <cacheField name="Enfoque evaluado y mejorado" numFmtId="0">
      <sharedItems containsString="0" containsBlank="1" containsNumber="1" containsInteger="1" minValue="3" maxValue="5"/>
    </cacheField>
    <cacheField name="Despliegue en la institución" numFmtId="0">
      <sharedItems containsString="0" containsBlank="1" containsNumber="1" containsInteger="1" minValue="1" maxValue="4"/>
    </cacheField>
    <cacheField name="Apropiación por el cliente interno y/o externo" numFmtId="0">
      <sharedItems containsString="0" containsBlank="1" containsNumber="1" containsInteger="1" minValue="2" maxValue="4"/>
    </cacheField>
    <cacheField name="Pertinencia" numFmtId="0">
      <sharedItems containsString="0" containsBlank="1" containsNumber="1" containsInteger="1" minValue="2" maxValue="5"/>
    </cacheField>
    <cacheField name="Consistencia" numFmtId="0">
      <sharedItems containsString="0" containsBlank="1" containsNumber="1" containsInteger="1" minValue="2" maxValue="5"/>
    </cacheField>
    <cacheField name="Avance de la medición" numFmtId="0">
      <sharedItems containsString="0" containsBlank="1" containsNumber="1" containsInteger="1" minValue="2" maxValue="5"/>
    </cacheField>
    <cacheField name="Tendencia" numFmtId="0">
      <sharedItems containsString="0" containsBlank="1" containsNumber="1" containsInteger="1" minValue="3" maxValue="5"/>
    </cacheField>
    <cacheField name="Comparación" numFmtId="0">
      <sharedItems containsString="0" containsBlank="1" containsNumber="1" containsInteger="1" minValue="4" maxValue="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OnLoad="1" refreshedBy="OPS. Aura Maritza Cortes Bermeo" refreshedDate="44839.379612384262" createdVersion="8" refreshedVersion="8" minRefreshableVersion="3" recordCount="106">
  <cacheSource type="worksheet">
    <worksheetSource ref="C7:L113" sheet="2Y3.SELECIONAR Y PRIORIZAR" r:id="rId2"/>
  </cacheSource>
  <cacheFields count="10">
    <cacheField name="NO. CRITERIO" numFmtId="0">
      <sharedItems containsString="0" containsBlank="1" containsNumber="1" containsInteger="1" minValue="0" maxValue="101" count="103">
        <m/>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0"/>
      </sharedItems>
    </cacheField>
    <cacheField name="CRITERIOS" numFmtId="0">
      <sharedItems containsBlank="1" containsMixedTypes="1" containsNumber="1" containsInteger="1" minValue="0" maxValue="0" count="69">
        <m/>
        <s v="Para obtener la información necesaria para direccionar las acciones tendientes a promover la cultura de seguridad y evaluar el impacto de este proceso, el Establecimiento de sanidad Militar aplica la “Encuesta de clima de seguridad&quot;."/>
        <s v="El Establecimiento de Sanidad Militar define, implementa y realiza seguimiento a los procedimientos que garanticen la realización oportuna y hospitalización en la red contratada."/>
        <s v="El Establecimiento de Sanidad Militar mide, analiza y toma acciones con respecto a los tiempos de espera en la prestación de los servicios de salud que afecte la seguridad de los pacientes."/>
        <s v="El Establecimiento de Sanidad Militar monitoriea la entrega oportuna de medicamentos, teniendo como referencia el acuerdo 052. "/>
        <s v="El Establecimiento de Sanidad Militar cuenta con mecanismos que garanticen la continuidad y la seguridad en la atención, durante la prestación de los servicios de salud en la red interna como en la red externa. "/>
        <s v="El Establecimiento de Sanidad Militar tiene identificados los riesgos para la seguridad del paciente, durante el procedimiento inicial de la atención. "/>
        <s v="El Establecimiento de Sanidad cuenta con aplicativos para la atención del paciente, como historia clínica electrónica (preferiblemente) de manera segura y controlada."/>
        <s v="El Establecimiento de Sanidad Militar cuenta con generación de alarmas a través de sistemas que detectan aparición de Eventos Adversos o indicios de atención insegura. "/>
        <s v="El Establecimiento de Sanidad Militar tiene definidos los planes de contingencia para la reducción de riesgos en el caso de tener historia clínica electrónica y fìsica a la vez. "/>
        <s v="El Establecimiento de Sanidad Militar realiza vigilancia permanente a las alarmas de alergias y demás riesgos de atención en la historia clínica."/>
        <s v="El Establecimiento de Sanidad Militar evalua las condiciones ambientales a cada uno de los servicios de tal manera que se minimicen los riesgos de Infección Intrahospitalaria. "/>
        <s v="El Establecimiento de Sanidad Militar ha estandarizado el proceso de identificación y verifica que se esté realizando correctamente, mediante la lista de chequeo. "/>
        <s v="El Establecimiento de Sanidad Militar realiza actividades encaminadas a la toma de conciencia, por parte de los trabajadores, de las consecuencias que pueden generar la deficiente o inadecuada identificación de las muestras de un paciente. "/>
        <s v="El Establecimiento de Sanidad Militar cuenta con suficiente personal capacitado y con la tecnología y recursos necesarios para la implementación del protocolo de identificación del paciente y muestras biológicas."/>
        <s v="El Establecimiento de Sanidad Militar dispone de criterios documentados para la aceptación y rechazo de muestras."/>
        <s v="El Establecimiento de Sanidad Militar incluye los insumos para el etiquetado de las muestras como una prioridad en las compras o proceso de contratación. "/>
        <s v="El Establecimiento de Sanidad Militar define las responsabilidades de todo el personal y registra las descripciones del puesto, sus cualificaciones y competencias las define en los registros de educación y formación."/>
        <s v="El Establecimiento de Sanidad Militar cuenta con procesos basados en buenas prácticas, que garanticen la seguridad, conservación, calidad, confiabilidad y la confidencialidad de las muestras cuando se vayan a remitir (cuando aplique). "/>
        <s v="El Establecimiento de Sanidad Militar ha estandarizado el formato de solicitud de exámenes de laboratorio. "/>
        <s v="Contar con una lista de chequeo que incluya criterios de verificación como: identificación del paciente, examen solicitado, examen tomado, examen realizado, tipo de recipiente, empleado, etc"/>
        <s v="El Establecimiento de Sanidad Militar ha definido acciones sistemáticas de auditoría y evaluación tendientes a garantizar que las pruebas solicitadas son pertinentes con la historia clínica del paciente. "/>
        <s v="El Establecimiento de Sanidad Militar ha definido acciones sistemáticas tendientes a garantizar que las muestras que están siendo procesadas correspondan efectivamente con las que fueron tomadas a los pacientes correctos. "/>
        <s v="El Establecimiento de Sanidad Militar cuenta con protocolos claros para el cuestionamiento de los resultados de análisis de laboratorio u otros hallazgos de los análisis cuando no coincidan con la historia clínica del paciente."/>
        <s v="El Establecimiento de Sanidad Militar realiza verificación cruzada entre la identificación que tiene el tubo y la identificación que figura en su etiqueta (cuando la muestra es tomada en otra parte diferente al laboratorio)."/>
        <s v="El Establecimiento de Sanidad Militar ha definido acciones sistemáticas tendientes a garantizar que los resultados que están siendo entregados correspondan efectivamente con las pruebas solicitadas y que sean entregados en su totalidad."/>
        <s v="El Establecimiento de Sanidad Militar cuenta con mecanismos estandarizados de reporte y entrega de resultados que garanticen la confiabilidad y la confidencialidad en el manejo de la información."/>
        <s v="El Establecimiento de Sanidad Militar ha documentado en qué casos excepcionales se harán reportes telefónicos y cómo."/>
        <s v="El Establecimiento de Sanidad Militar ha definido políticas claras que permitan identificar aquellos resultados que deben ser entregados directamente al paciente (ambulatorios). "/>
        <s v="El Establecimiento de Sanidad Militar ha definido qué tipo de resultados se deben manejar bajo estrictas condiciones de confidencialidad."/>
        <s v="El Establecimiento de Sanidad Militar ha definido directrices para el manejo de resultados de importancia en la vigilancia de la salud pública."/>
        <s v="El Establecimiento de Sanidad Militar incluye los insumos y equipos para la impresión de resultados, como una prioridad en las compras o procesos de contratación."/>
        <s v="El Establecimiento de Sanidad Militar ha establecido políticas para registrar el dato del resultado obtenido inmediatamente en un documento formal antes de su validación (evitando el uso de papelitos que se van a traspapelar e impidiendo la trazabilidad)."/>
        <s v="El Establecimiento de Sanidad Militar ha diseñado la herramienta de clasificación del riesgo cardiovascular que incluya dificultades de acceso al tratamiento ambulatorio."/>
        <s v="El Establecimiento de sanidad Militar capacita al personal sobre valoración del riesgo de enfermedad cardiovascular. "/>
        <s v="El Establecimiento de Sanidad Militar brinda información clara y sensibiliza al paciente de potenciales riesgos y complicaciones derivados de la falta de un completo tratamiento ambulatorio, dejando el registro en la historia clínica del paciente."/>
        <s v="El Establecimiento de Sanidad Militar ha implementado acciónes comunitarias y redes de apoyo. "/>
        <s v="El Establecimiento de Sanidad Militar brinda información clara y sensibiliza al paciente de potenciales riesgos y complicaciones derivados de la falta de un completo tratamiento ambulatorio, con reporte en la historia clínica."/>
        <s v="El Establecimiento de Sanidad Militar cuenta con herramienta de valoración del riesgo para paciente cardiovascular diagnósticado, integrada a la historia clínica."/>
        <s v="El Establecimiento de Sanidad Militar establece mecanismos para identificar pacientes de alto riesgo y la necesidad de una intervención urgente."/>
        <s v="El Establecimiento de Sanidad Militar sensibiliza y motiva al paciente en el control de factores de riesgo ya que cualquier reducción en éstos se asocia con algún beneficio."/>
        <s v="Para los Establecimientos de Sanidad Militar que aplique, la prevención de la extravasación:_x000a_- Identificación y verificar acceso vascular._x000a_- identificar pacientes de alto riesgo."/>
        <s v="El Establecimiento de Sanidad Militar ha definido medidas de radioprotección a pacientes."/>
        <s v="El Establecimiento de Sanidad Militar ejecuta actividades de intervención primaria para la detección y tratamiento precoz de los síntomas."/>
        <s v="El Establecimiento de Sanidad Militar identifica durante la consulta situaciones que generan riesgo de recaída."/>
        <s v="El Establecimiento de Sanidad Militar ha definido aplicar el modelo de atención primaria integral haciendo participe a la familia y entorno del paciente/red de apoyo."/>
        <s v="El Establecimiento de Sanidad Militar incluye al paciente y su red de apoyo en programas de psicoeducación, dejando soporte en la historia clínica."/>
        <s v="El Establecimiento de Sanidad Militar define programas de psicoeducación dirigidos al paciente y su familia o red de apoyo con el fin de que estos identifiquen, de forma precoz, signos y síntomas de crisis. "/>
        <s v="El Establecimiento de Sanidad Militar verifica la asignación oportuna de citas de seguimiento."/>
        <s v="El Establecimiento de Sanidad Militar brinda psicoeducación al paciente enfocada a disminuir el estigma y aumentar la consciencia de la enfermedad."/>
        <s v="El Establecimiento de Sanidad Militar realiza jornadas de tamizaje nutricional para identificar el riesgo, a todos los pacientes que ingresen al ESM."/>
        <s v="El Establecimiento de Sanidad Militar crea/fortalece una cultura institucional en que todas las partes interesadas valoren la nutrición del paciente como parte integral del cuidado."/>
        <s v="El Establecimiento de Sanidad Militar cuenta con reporte o alertas en la historia clínica relacionada con alimentos o componentes de riesgo según diagnóstico del paciente."/>
        <s v="El Establecimiento de Sanidad Militar realiza la identificación del síndrome del quemado mediante la evaluación de riesgos psicosociales."/>
        <s v="El Establecimiento de Sanidad Militar fortalece el sistema de seguridad y salud en el trabajo funcional que controle el riesgo psicosocial, con actividades como pausas activas, entrenamiento en manejo del estrés, entre otras."/>
        <s v="El Establecimiento de Sanidad Militar brinda educación en el síndrome de agotamiento, comportamientos de adaptación y herramientas para prevención y auto cuidado."/>
        <s v="El Establecimiento de Sanidad Militar define las competencias y responsabilidades, de forma precisa y realista, atendiendo a las capacidades reales."/>
        <s v="El Establecimiento de Sanidad Militar implementa programas dirigidos a la adquisición de destreza para la resolución de problemas, asertividad, manejo eficaz del tiempo."/>
        <s v="El Establecimiento de Sanidad Militar implementa mecanismos para la promoción del cuidado personal de los funcionarios con capacitaciones enfocadas en el crecimiento personal y reforzamiento de su autoestima."/>
        <s v="El Establecimiento de Sanidad Militar establece mecanismos para formar al personal de salud en técnicas de comunicación con el paciente y comunicación asertiva."/>
        <s v="El Establecimiento de Sanidad Militar implementa el sistema de recordatorio de citas a través del teléfono móvil para mejorar la eficacia de las tasas de asistencia en la enfermedad crónica de seguimiento."/>
        <s v="El Establecimiento de Sanidad Militar implementa capacitaciones a pacientes en autocuidado para prevenir y controlar las enfermedades crónicas."/>
        <s v="El Establecimiento de Sanidad Militar desarrolla programas de pacientes por la seguridad del paciente."/>
        <s v="El Establecimiento de Sanidad Militar dispone de canales de comunicación a través de chat, redes sociales y mensajes de texto, teléfonos que promuevan estilos de vida saludables y específicos de acuerdo a la patología."/>
        <s v="El Establecimiento de Sanidad Militar establece rondas de seguridad del paciente con equipos multidisciplinarios que interactúen con los pacientes para verificar la adecuada comprensión de las actividades de cuidado en casa al paciente y/o su cuidador."/>
        <s v="El establecimiento de Sanidad Militar ha elaborado folletos explicando a los pacientes lo que pueden hacer para evitar errores en sus cuidados. "/>
        <s v="El Establecimiento de Sanidad Militar promueve la formación de los pacientes/cuidadores sobre su enfermedad, los cuidados que requiere y los riesgos que conlleva la atención sanitaria y su prevención."/>
        <s v="El Establecimiento de Sanidad Militar cuenta con directrices sobre cómo proporcionar información a los pacientes en materia de calidad asistencial y seguridad del paciente, fomentando la trasparencia de la información."/>
        <n v="0"/>
      </sharedItems>
    </cacheField>
    <cacheField name="OPORTUNIDADES DE MEJORA" numFmtId="0">
      <sharedItems containsBlank="1" containsMixedTypes="1" containsNumber="1" containsInteger="1" minValue="0" maxValue="0" count="5">
        <m/>
        <s v="Socialización e implementación de la Encuesta de Clima de Seguridad adaptada por el SSFM. "/>
        <s v="Mantener el desarrollo de capacitaciones a los funcionarios del ESM."/>
        <n v="0"/>
        <e v="#N/A"/>
      </sharedItems>
    </cacheField>
    <cacheField name="CALIFICACIÓN CUANTITATIVA" numFmtId="0">
      <sharedItems containsBlank="1" containsMixedTypes="1" containsNumber="1" minValue="2.4" maxValue="4.5999999999999996"/>
    </cacheField>
    <cacheField name="PROCESO O SERVICIO QUE SE IMPACTA" numFmtId="0">
      <sharedItems containsBlank="1" containsMixedTypes="1" containsNumber="1" containsInteger="1" minValue="0" maxValue="0"/>
    </cacheField>
    <cacheField name="¿PROCESO A PRIORIZAR?" numFmtId="0">
      <sharedItems containsBlank="1"/>
    </cacheField>
    <cacheField name="RIESGO" numFmtId="0">
      <sharedItems containsString="0" containsBlank="1" containsNumber="1" containsInteger="1" minValue="5" maxValue="5"/>
    </cacheField>
    <cacheField name="COSTO" numFmtId="0">
      <sharedItems containsString="0" containsBlank="1" containsNumber="1" containsInteger="1" minValue="3" maxValue="3"/>
    </cacheField>
    <cacheField name="VOLUMEN" numFmtId="0">
      <sharedItems containsString="0" containsBlank="1" containsNumber="1" containsInteger="1" minValue="5" maxValue="5"/>
    </cacheField>
    <cacheField name="TOTAL" numFmtId="0">
      <sharedItems containsString="0" containsBlank="1" containsNumber="1" containsInteger="1" minValue="0" maxValue="7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
  <r>
    <x v="0"/>
    <s v="Promoción de la cultura de seguridad."/>
    <n v="1"/>
    <s v="Para obtener la información necesaria para direccionar las acciones tendientes a promover la cultura de seguridad y evaluar el impacto de este proceso, el Establecimiento de sanidad Militar aplica la “Encuesta de clima de seguridad&quot;."/>
    <s v="Se cuenta con capacitaciones al personal del ESM pero no con la encuesta. "/>
    <s v="Todas las capacitaciones se encuentran soportadas con las actas de capacitación correspondientes. "/>
    <s v="Socialización e implementación de la Encuesta de Clima de Seguridad adaptada por el SSFM. "/>
    <s v="Mejoramiento continuo"/>
    <s v="Misionales "/>
    <n v="2"/>
    <n v="3"/>
    <n v="3"/>
    <n v="1"/>
    <n v="2"/>
    <n v="2"/>
    <n v="2"/>
    <n v="2"/>
    <n v="3"/>
    <n v="4"/>
  </r>
  <r>
    <x v="1"/>
    <s v="No aplica"/>
    <n v="2"/>
    <s v="El Establecimiento de Sanidad Militar brinda capacitación al cliente interno en los aspectos relevantes de la seguridad del paciente, con enfoque a:_x000a_*Orientado al riesgo que genere para la seguridad del paciente el proceso de atención en salud a cargo del trabajador de la salud._x000a_*Ilustrado, en lo posible, con ejemplos de la cotidianidad de la institución._x000a_*La forma en que se presenten los contenidos al trabajador de la salud debe ser sencilla y concreta."/>
    <s v="El ESM realiza una capacitación mensual a sus funcionarios y alta dirección como fortalecimiento de la cultura de la seguridad del Paciente. "/>
    <s v="Todas las capacitaciones se encuentran soportadas con las actas de capacitación correspondientes. "/>
    <s v="Mantener el desarrollo de capacitaciones a los funcionarios del ESM."/>
    <s v="Mejoramiento continuo"/>
    <s v="Misionales "/>
    <n v="4"/>
    <n v="4"/>
    <n v="5"/>
    <n v="4"/>
    <n v="4"/>
    <n v="5"/>
    <n v="5"/>
    <n v="5"/>
    <n v="5"/>
    <n v="5"/>
  </r>
  <r>
    <x v="2"/>
    <s v="Procedimientos de referencia de pacientes."/>
    <n v="3"/>
    <s v="El Establecimiento de Sanidad Militar define, implementa y realiza seguimiento a los procedimientos que aseguren que los pacientes que requieren atención de manera urgente, no sean referidos a otros centros sin que éstos garanticen, previamente su atención."/>
    <m/>
    <m/>
    <m/>
    <m/>
    <m/>
    <m/>
    <m/>
    <m/>
    <m/>
    <m/>
    <m/>
    <m/>
    <m/>
    <m/>
    <m/>
  </r>
  <r>
    <x v="3"/>
    <s v="Procedimientos para la autorización de servicios."/>
    <n v="4"/>
    <s v="El Establecimiento de Sanidad Militar define, implementa y realiza seguimiento a los procedimientos que garanticen la realización oportuna y hospitalización en la red contratada."/>
    <m/>
    <m/>
    <m/>
    <m/>
    <m/>
    <m/>
    <m/>
    <m/>
    <m/>
    <m/>
    <m/>
    <m/>
    <m/>
    <m/>
    <m/>
  </r>
  <r>
    <x v="3"/>
    <s v="Análisis y medición de los tiempos de espera relacionados con la seguridad del paciente. "/>
    <n v="5"/>
    <s v="El Establecimiento de Sanidad Militar mide, analiza y toma acciones con respecto a los tiempos de espera en la prestación de los servicios de salud que afecte la seguridad de los pacientes."/>
    <m/>
    <m/>
    <m/>
    <m/>
    <m/>
    <m/>
    <m/>
    <m/>
    <m/>
    <m/>
    <m/>
    <m/>
    <m/>
    <m/>
    <m/>
  </r>
  <r>
    <x v="4"/>
    <s v="Seguridad en la entrega de medicamentos PBS y no PBS. "/>
    <n v="6"/>
    <s v="El Establecimiento de Sanidad Militar monitoriea la entrega oportuna de medicamentos, teniendo como referencia el acuerdo 052. "/>
    <m/>
    <m/>
    <m/>
    <m/>
    <m/>
    <m/>
    <m/>
    <m/>
    <m/>
    <m/>
    <m/>
    <m/>
    <m/>
    <m/>
    <m/>
  </r>
  <r>
    <x v="2"/>
    <s v="Estrategia de seguridad en los paquetes de servicios."/>
    <n v="7"/>
    <s v="El Establecimiento de Sanidad Militar cuenta con mecanismos que garanticen la continuidad y la seguridad en la atención, durante la prestación de los servicios de salud en la red interna como en la red externa. "/>
    <m/>
    <m/>
    <m/>
    <m/>
    <m/>
    <m/>
    <m/>
    <m/>
    <m/>
    <m/>
    <m/>
    <m/>
    <m/>
    <m/>
    <m/>
  </r>
  <r>
    <x v="5"/>
    <s v="Diseñar y auditar procedimientos de puerta de entrada que garanticen la seguridad del paciente."/>
    <n v="8"/>
    <s v="El Establecimiento de Sanidad Militar tiene identificados los riesgos para la seguridad del paciente, durante el procedimiento inicial de la atención. "/>
    <m/>
    <m/>
    <m/>
    <m/>
    <m/>
    <m/>
    <m/>
    <m/>
    <m/>
    <m/>
    <m/>
    <m/>
    <m/>
    <m/>
    <m/>
  </r>
  <r>
    <x v="5"/>
    <m/>
    <n v="9"/>
    <s v="El Establecimiento de Sanidad Militar debe diseñar, implementar y realizar seguimiento de la efectividad de:_x000a_- Procedimientos que garanticen que el paciente sea atendido de acuerdo con la prioridad que requiera su enfermedad o condición._x000a_- Procedimientos que eviten las esperas prolongadas para la evaluación de los pacientes (en salas de espera o en ambulancias), p.ej. interconsultas en el servicio de observación._x000a_- Procedimientos que prevengan los errores en la determinación de la condición clínica del paciente y que puedan someterlo a dilaciones o manejos equivocados."/>
    <m/>
    <m/>
    <m/>
    <m/>
    <m/>
    <m/>
    <m/>
    <m/>
    <m/>
    <m/>
    <m/>
    <m/>
    <m/>
    <m/>
    <m/>
  </r>
  <r>
    <x v="5"/>
    <s v="Definir por parte de la institución los procedimientos que un profesional puede desarrollar, según estándares. "/>
    <n v="10"/>
    <s v="Desde la dirección del Establecimiento de Sanidad Militar se debe orientar, dentro de los comités de obligatorio cumplimiento o equipo especifico de profesionales, los perfiles que se entregaran a los funcionarios  de acuerdo con sus competencias y habilidades._x000a_Para tal definición, se debe tener en cuenta el volumen de procedimientos hechos con anterioridad y la curva de aprendizaje. "/>
    <m/>
    <m/>
    <m/>
    <m/>
    <m/>
    <m/>
    <m/>
    <m/>
    <m/>
    <m/>
    <m/>
    <m/>
    <m/>
    <m/>
    <m/>
  </r>
  <r>
    <x v="5"/>
    <s v="Identificar, analizar y definir conductas en procesos administrativos que pueden poner en riesgo la seguridad de los pacientes. "/>
    <n v="11"/>
    <s v="El Establecimiento de Sanidad Militar socializa, identifica, analiza y define conductas en procesos administrativos que pueden poner en riesgo la seguridad del paciente, al menos en:_x000a_- Seguridad de los Neonatos (cuando aplique). _x000a_- Procedimientos para la oportuna entrega de suministros a las diferentes áreas. _x000a_- Protocolos de atención a pacientes motivados en razones administrativas y no clínicas: ej. La inducción a maternas solamente durante el día por razones de disponibilidad de personal y no por la condición clínica de la paciente."/>
    <m/>
    <m/>
    <m/>
    <m/>
    <m/>
    <m/>
    <m/>
    <m/>
    <m/>
    <m/>
    <m/>
    <m/>
    <m/>
    <m/>
    <m/>
  </r>
  <r>
    <x v="6"/>
    <s v="Actividades que facilitan la vigilancia de ocurrencia de eventos adversos. "/>
    <n v="12"/>
    <s v="El Establecimiento de Sanidad Militar implementa la metodología de Paciente trazador para rastrear la calidad de atención de un paciente, utilizando la historia clínica como guía, evaluando el cumplimiento de la atención al paciente con los estándares y el cumplimiento de la política de la organización. "/>
    <m/>
    <m/>
    <m/>
    <m/>
    <m/>
    <m/>
    <m/>
    <m/>
    <m/>
    <m/>
    <m/>
    <m/>
    <m/>
    <m/>
    <m/>
  </r>
  <r>
    <x v="6"/>
    <m/>
    <n v="13"/>
    <s v="Como resultado del método trazador, el Establecimiento de Sanidad Militar hace una revisión integrada e interdisciplinaria de las áreas más críticas para la calidad y la seguridad del paciente y se analiza el grado de cumplimiento del estándar y la información resultante, con el fin de ser utilizada para diseñar e implementar acciones de mejoramiento."/>
    <m/>
    <m/>
    <m/>
    <m/>
    <m/>
    <m/>
    <m/>
    <m/>
    <m/>
    <m/>
    <m/>
    <m/>
    <m/>
    <m/>
    <m/>
  </r>
  <r>
    <x v="6"/>
    <s v="Comparación entre ESM de otras fuerzas, como apoyo para monitorear aspectos claves de la seguridad del paciente."/>
    <n v="14"/>
    <s v="En pro del mejoramiento los Establecimientos de Sanidad Militar,  referenciar sus resultados con los ESM de las otras fuerzas, con el fin de monitorizar los aspectos claves relacionados con la seguridad del paciente, teniendo soporte documental de resultados. "/>
    <m/>
    <m/>
    <m/>
    <m/>
    <m/>
    <m/>
    <m/>
    <m/>
    <m/>
    <m/>
    <m/>
    <m/>
    <m/>
    <m/>
    <m/>
  </r>
  <r>
    <x v="7"/>
    <s v="No aplica"/>
    <n v="15"/>
    <s v="El Establecimiento de Sanidad cuenta con aplicativos para la atención del paciente, como historia clínica electrónica (preferiblemente) de manera segura y controlada."/>
    <m/>
    <m/>
    <m/>
    <m/>
    <m/>
    <m/>
    <m/>
    <m/>
    <m/>
    <m/>
    <m/>
    <m/>
    <m/>
    <m/>
    <m/>
  </r>
  <r>
    <x v="7"/>
    <m/>
    <n v="16"/>
    <s v="El Establecimiento de Sanidad Militar cuenta con generación de alarmas a través de sistemas que detectan aparición de Eventos Adversos o indicios de atención insegura. "/>
    <m/>
    <m/>
    <m/>
    <m/>
    <m/>
    <m/>
    <m/>
    <m/>
    <m/>
    <m/>
    <m/>
    <m/>
    <m/>
    <m/>
    <m/>
  </r>
  <r>
    <x v="7"/>
    <m/>
    <n v="17"/>
    <s v="El Establecimiento de Sanidad Militar tiene definidos los planes de contingencia para la reducción de riesgos en el caso de tener historia clínica electrónica y fìsica a la vez. "/>
    <m/>
    <m/>
    <m/>
    <m/>
    <m/>
    <m/>
    <m/>
    <m/>
    <m/>
    <m/>
    <m/>
    <m/>
    <m/>
    <m/>
    <m/>
  </r>
  <r>
    <x v="7"/>
    <m/>
    <n v="18"/>
    <s v="El Establecimiento de Sanidad Militar realiza vigilancia permanente a las alarmas de alergias y demás riesgos de atención en la historia clínica."/>
    <m/>
    <m/>
    <m/>
    <m/>
    <m/>
    <m/>
    <m/>
    <m/>
    <m/>
    <m/>
    <m/>
    <m/>
    <m/>
    <m/>
    <m/>
  </r>
  <r>
    <x v="8"/>
    <s v="No aplica"/>
    <n v="19"/>
    <s v="El Establecimiento de Sanidad Militar evalua las condiciones ambientales a cada uno de los servicios de tal manera que se minimicen los riesgos de Infección Intrahospitalaria. "/>
    <m/>
    <m/>
    <m/>
    <m/>
    <m/>
    <m/>
    <m/>
    <m/>
    <m/>
    <m/>
    <m/>
    <m/>
    <m/>
    <m/>
    <m/>
  </r>
  <r>
    <x v="9"/>
    <s v="Barreras y defensas - Paquete instruccional."/>
    <n v="20"/>
    <s v="El Establecimiento de Sanidad Militar tiene definido los procedimientos de identificación correcta y segura del paciente, la cual se inicia desde su registro en el ESM, seguida del proceso de marcación de la muestra para el desarrollo de los procedimientos preanalíticos, analíticos y postanalíticos. Este procedimiento debe ser conocido y adoptado por todos quienes intervienen en el proceso de atención. "/>
    <m/>
    <m/>
    <m/>
    <m/>
    <m/>
    <m/>
    <m/>
    <m/>
    <m/>
    <m/>
    <m/>
    <m/>
    <m/>
    <m/>
    <m/>
  </r>
  <r>
    <x v="9"/>
    <s v="Barreras y defensas - Paquete instruccional"/>
    <n v="21"/>
    <s v="El Establecimiento de Sanidad Militar ha considerado la participación activa del paciente durante los procesos de identificación y validación de la información del paciente. En este caso, es de importancia relevante la utilización de un lenguaje culturalmente accesible. "/>
    <m/>
    <m/>
    <m/>
    <m/>
    <m/>
    <m/>
    <m/>
    <m/>
    <m/>
    <m/>
    <m/>
    <m/>
    <m/>
    <m/>
    <m/>
  </r>
  <r>
    <x v="9"/>
    <s v="Barreras y defensas - Paquete instruccional"/>
    <n v="22"/>
    <s v="El Establecimiento de Sanidad Militar ha estandarizado el proceso de identificación y verifica que se esté realizando correctamente, mediante la lista de chequeo. "/>
    <m/>
    <m/>
    <m/>
    <m/>
    <m/>
    <m/>
    <m/>
    <m/>
    <m/>
    <m/>
    <m/>
    <m/>
    <m/>
    <m/>
    <m/>
  </r>
  <r>
    <x v="9"/>
    <s v="Barreras y defensas - Paquete instruccional"/>
    <n v="23"/>
    <s v="El Establecimiento de Sanidad Militar cuenta con un proceso de planeación de la atención y cuidado para cada paciente, que incluya la implementación, práctica y seguimiento de los exámenes y los procedimientos para la consecución de los resultados a los usuarios y a los clínicos. "/>
    <m/>
    <m/>
    <m/>
    <m/>
    <m/>
    <m/>
    <m/>
    <m/>
    <m/>
    <m/>
    <m/>
    <m/>
    <m/>
    <m/>
    <m/>
  </r>
  <r>
    <x v="9"/>
    <s v="Barreras y defensas - Paquete instruccional"/>
    <n v="24"/>
    <s v="El Establecimiento de Sanidad Militar realiza actividades encaminadas a la toma de conciencia, por parte de los trabajadores, de las consecuencias que pueden generar la deficiente o inadecuada identificación de las muestras de un paciente. "/>
    <m/>
    <m/>
    <m/>
    <m/>
    <m/>
    <m/>
    <m/>
    <m/>
    <m/>
    <m/>
    <m/>
    <m/>
    <m/>
    <m/>
    <m/>
  </r>
  <r>
    <x v="9"/>
    <s v="Barreras y defensas - Paquete instruccional"/>
    <n v="25"/>
    <s v="El Establecimiento de Sanidad Militar cuenta con suficiente personal capacitado y con la tecnología y recursos necesarios para la implementación del protocolo de identificación del paciente y muestras biológicas."/>
    <m/>
    <m/>
    <m/>
    <m/>
    <m/>
    <m/>
    <m/>
    <m/>
    <m/>
    <m/>
    <m/>
    <m/>
    <m/>
    <m/>
    <m/>
  </r>
  <r>
    <x v="9"/>
    <s v="Barreras y defensas - Paquete instruccional"/>
    <n v="26"/>
    <s v="El Establecimiento de Sanidad Militar dispone de criterios documentados para la aceptación y rechazo de muestras."/>
    <m/>
    <m/>
    <m/>
    <m/>
    <m/>
    <m/>
    <m/>
    <m/>
    <m/>
    <m/>
    <m/>
    <m/>
    <m/>
    <m/>
    <m/>
  </r>
  <r>
    <x v="9"/>
    <s v="Barreras y defensas - Paquete instruccional"/>
    <n v="27"/>
    <s v="El Establecimiento de Sanidad Militar incluye los insumos para el etiquetado de las muestras como una prioridad en las compras o proceso de contratación. "/>
    <m/>
    <m/>
    <m/>
    <m/>
    <m/>
    <m/>
    <m/>
    <m/>
    <m/>
    <m/>
    <m/>
    <m/>
    <m/>
    <m/>
    <m/>
  </r>
  <r>
    <x v="9"/>
    <s v="Barreras y defensas - Paquete instruccional"/>
    <n v="28"/>
    <s v="El Establecimiento de Sanidad Militar define las responsabilidades de todo el personal y registra las descripciones del puesto, sus cualificaciones y competencias las define en los registros de educación y formación."/>
    <m/>
    <m/>
    <m/>
    <m/>
    <m/>
    <m/>
    <m/>
    <m/>
    <m/>
    <m/>
    <m/>
    <m/>
    <m/>
    <m/>
    <m/>
  </r>
  <r>
    <x v="9"/>
    <s v="Barreras y defensas - Paquete instruccional"/>
    <n v="29"/>
    <s v="El Establecimiento de Sanidad Militar cuenta con procesos basados en buenas prácticas, que garanticen la seguridad, conservación, calidad, confiabilidad y la confidencialidad de las muestras cuando se vayan a remitir (cuando aplique). "/>
    <m/>
    <m/>
    <m/>
    <m/>
    <m/>
    <m/>
    <m/>
    <m/>
    <m/>
    <m/>
    <m/>
    <m/>
    <m/>
    <m/>
    <m/>
  </r>
  <r>
    <x v="9"/>
    <s v="Barreras y defensas - Paquete instruccional"/>
    <n v="30"/>
    <s v="El Establecimiento de Sanidad Militar implementa y estandariza sistemas automatizados de identificación (código de barras, radiofrecuencia, brazaletes, tarjeta de cabecera de pie de cama o de habitación de un paciente, biometría, uso de la huella dactilar, etc.)."/>
    <m/>
    <m/>
    <m/>
    <m/>
    <m/>
    <m/>
    <m/>
    <m/>
    <m/>
    <m/>
    <m/>
    <m/>
    <m/>
    <m/>
    <m/>
  </r>
  <r>
    <x v="9"/>
    <s v="Barreras y defensas - Paquete instruccional"/>
    <n v="31"/>
    <s v="El Establecimiento de Sanidad Militar ha estandarizado el formato de solicitud de exámenes de laboratorio. "/>
    <m/>
    <m/>
    <m/>
    <m/>
    <m/>
    <m/>
    <m/>
    <m/>
    <m/>
    <m/>
    <m/>
    <m/>
    <m/>
    <m/>
    <m/>
  </r>
  <r>
    <x v="9"/>
    <s v="Barreras y defensas - Paquete instruccional"/>
    <n v="32"/>
    <s v="Contar con una lista de chequeo que incluya criterios de verificación como: identificación del paciente, examen solicitado, examen tomado, examen realizado, tipo de recipiente, empleado, etc"/>
    <m/>
    <m/>
    <m/>
    <m/>
    <m/>
    <m/>
    <m/>
    <m/>
    <m/>
    <m/>
    <m/>
    <m/>
    <m/>
    <m/>
    <m/>
  </r>
  <r>
    <x v="9"/>
    <s v="Barreras y defensas - Paquete instruccional"/>
    <n v="33"/>
    <s v="El Establecimiento de Sanidad Militar ha definido acciones sistemáticas de auditoría y evaluación tendientes a garantizar que las pruebas solicitadas son pertinentes con la historia clínica del paciente. "/>
    <m/>
    <m/>
    <m/>
    <m/>
    <m/>
    <m/>
    <m/>
    <m/>
    <m/>
    <m/>
    <m/>
    <m/>
    <m/>
    <m/>
    <m/>
  </r>
  <r>
    <x v="9"/>
    <s v="Barreras y defensas - Paquete instruccional"/>
    <n v="34"/>
    <s v="El Establecimiento de Sanidad Militar ha definido acciones sistemáticas tendientes a garantizar que las muestras que están siendo procesadas correspondan efectivamente con las que fueron tomadas a los pacientes correctos. "/>
    <m/>
    <m/>
    <m/>
    <m/>
    <m/>
    <m/>
    <m/>
    <m/>
    <m/>
    <m/>
    <m/>
    <m/>
    <m/>
    <m/>
    <m/>
  </r>
  <r>
    <x v="9"/>
    <s v="Barreras y defensas - Paquete instruccional"/>
    <n v="35"/>
    <s v="El Establecimiento de Sanidad Militar cuenta con protocolos claros para el cuestionamiento de los resultados de análisis de laboratorio u otros hallazgos de los análisis cuando no coincidan con la historia clínica del paciente."/>
    <m/>
    <m/>
    <m/>
    <m/>
    <m/>
    <m/>
    <m/>
    <m/>
    <m/>
    <m/>
    <m/>
    <m/>
    <m/>
    <m/>
    <m/>
  </r>
  <r>
    <x v="9"/>
    <s v="Barreras y defensas - Paquete instruccional"/>
    <n v="36"/>
    <s v="El Establecimiento de Sanidad Militar realiza verificación cruzada entre la identificación que tiene el tubo y la identificación que figura en su etiqueta (cuando la muestra es tomada en otra parte diferente al laboratorio)."/>
    <m/>
    <m/>
    <m/>
    <m/>
    <m/>
    <m/>
    <m/>
    <m/>
    <m/>
    <m/>
    <m/>
    <m/>
    <m/>
    <m/>
    <m/>
  </r>
  <r>
    <x v="9"/>
    <s v="Barreras y defensas - Paquete instruccional"/>
    <n v="37"/>
    <s v="El Establecimiento de Sanidad Militar ha definido acciones sistemáticas tendientes a garantizar que los resultados que están siendo entregados correspondan efectivamente con las pruebas solicitadas y que sean entregados en su totalidad."/>
    <m/>
    <m/>
    <m/>
    <m/>
    <m/>
    <m/>
    <m/>
    <m/>
    <m/>
    <m/>
    <m/>
    <m/>
    <m/>
    <m/>
    <m/>
  </r>
  <r>
    <x v="10"/>
    <s v="Barreras y defensas - Paquete instruccional"/>
    <n v="38"/>
    <s v="El Establecimiento de Sanidad Militar cuenta con mecanismos estandarizados de reporte y entrega de resultados que garanticen la confiabilidad y la confidencialidad en el manejo de la información."/>
    <m/>
    <m/>
    <m/>
    <m/>
    <m/>
    <m/>
    <m/>
    <m/>
    <m/>
    <m/>
    <m/>
    <m/>
    <m/>
    <m/>
    <m/>
  </r>
  <r>
    <x v="9"/>
    <s v="Barreras y defensas - Paquete instruccional"/>
    <n v="39"/>
    <s v="El Establecimiento de Sanidad Militar ha documentado en qué casos excepcionales se harán reportes telefónicos y cómo."/>
    <m/>
    <m/>
    <m/>
    <m/>
    <m/>
    <m/>
    <m/>
    <m/>
    <m/>
    <m/>
    <m/>
    <m/>
    <m/>
    <m/>
    <m/>
  </r>
  <r>
    <x v="9"/>
    <s v="Barreras y defensas - Paquete instruccional"/>
    <n v="40"/>
    <s v="El Establecimiento de Sanidad Militar ha definido políticas claras que permitan identificar aquellos resultados que deben ser entregados directamente al paciente (ambulatorios). "/>
    <m/>
    <m/>
    <m/>
    <m/>
    <m/>
    <m/>
    <m/>
    <m/>
    <m/>
    <m/>
    <m/>
    <m/>
    <m/>
    <m/>
    <m/>
  </r>
  <r>
    <x v="9"/>
    <s v="Barreras y defensas - Paquete instruccional"/>
    <n v="41"/>
    <s v="El Establecimiento de Sanidad Militar ha definido qué tipo de resultados se deben manejar bajo estrictas condiciones de confidencialidad."/>
    <m/>
    <m/>
    <m/>
    <m/>
    <m/>
    <m/>
    <m/>
    <m/>
    <m/>
    <m/>
    <m/>
    <m/>
    <m/>
    <m/>
    <m/>
  </r>
  <r>
    <x v="9"/>
    <s v="Barreras y defensas - Paquete instruccional"/>
    <n v="42"/>
    <s v="El Establecimiento de Sanidad Militar ha definido directrices para el manejo de resultados de importancia en la vigilancia de la salud pública."/>
    <m/>
    <m/>
    <m/>
    <m/>
    <m/>
    <m/>
    <m/>
    <m/>
    <m/>
    <m/>
    <m/>
    <m/>
    <m/>
    <m/>
    <m/>
  </r>
  <r>
    <x v="9"/>
    <s v="Barreras y defensas - Paquete instruccional"/>
    <n v="43"/>
    <s v="El Establecimiento de Sanidad Militar incluye los insumos y equipos para la impresión de resultados, como una prioridad en las compras o procesos de contratación."/>
    <m/>
    <m/>
    <m/>
    <m/>
    <m/>
    <m/>
    <m/>
    <m/>
    <m/>
    <m/>
    <m/>
    <m/>
    <m/>
    <m/>
    <m/>
  </r>
  <r>
    <x v="9"/>
    <s v="Barreras y defensas - Paquete instruccional"/>
    <n v="44"/>
    <s v="El Establecimiento de Sanidad Militar ha establecido políticas para registrar el dato del resultado obtenido inmediatamente en un documento formal antes de su validación (evitando el uso de papelitos que se van a traspapelar e impidiendo la trazabilidad)."/>
    <m/>
    <m/>
    <m/>
    <m/>
    <m/>
    <m/>
    <m/>
    <m/>
    <m/>
    <m/>
    <m/>
    <m/>
    <m/>
    <m/>
    <m/>
  </r>
  <r>
    <x v="11"/>
    <s v="Barreras y defensas - Paquete instruccional"/>
    <n v="45"/>
    <s v="El Establecimiento de Sanidad Militar ha diseñado la herramienta de clasificación del riesgo cardiovascular que incluya dificultades de acceso al tratamiento ambulatorio."/>
    <m/>
    <m/>
    <m/>
    <m/>
    <m/>
    <m/>
    <m/>
    <m/>
    <m/>
    <m/>
    <m/>
    <m/>
    <m/>
    <m/>
    <m/>
  </r>
  <r>
    <x v="11"/>
    <s v="Barreras y defensas - Paquete instruccional"/>
    <n v="46"/>
    <s v="El Establecimiento de sanidad Militar capacita al personal sobre valoración del riesgo de enfermedad cardiovascular. "/>
    <m/>
    <m/>
    <m/>
    <m/>
    <m/>
    <m/>
    <m/>
    <m/>
    <m/>
    <m/>
    <m/>
    <m/>
    <m/>
    <m/>
    <m/>
  </r>
  <r>
    <x v="12"/>
    <s v="Barreras y defensas - Paquete instruccional"/>
    <n v="47"/>
    <s v="El Establecimiento de Sanidad Militar brinda información clara y sensibiliza al paciente de potenciales riesgos y complicaciones derivados de la falta de un completo tratamiento ambulatorio, dejando el registro en la historia clínica del paciente."/>
    <m/>
    <m/>
    <m/>
    <m/>
    <m/>
    <m/>
    <m/>
    <m/>
    <m/>
    <m/>
    <m/>
    <m/>
    <m/>
    <m/>
    <m/>
  </r>
  <r>
    <x v="11"/>
    <s v="Barreras y defensas - Paquete instruccional"/>
    <n v="48"/>
    <s v="El Establecimiento de Sanidad Militar ha implementado acciónes comunitarias y redes de apoyo. "/>
    <m/>
    <m/>
    <m/>
    <m/>
    <m/>
    <m/>
    <m/>
    <m/>
    <m/>
    <m/>
    <m/>
    <m/>
    <m/>
    <m/>
    <m/>
  </r>
  <r>
    <x v="12"/>
    <s v="Barreras y defensas - Paquete instruccional"/>
    <n v="49"/>
    <s v="El Establecimiento de Sanidad Militar brinda información clara y sensibiliza al paciente de potenciales riesgos y complicaciones derivados de la falta de un completo tratamiento ambulatorio, con reporte en la historia clínica."/>
    <m/>
    <m/>
    <m/>
    <m/>
    <m/>
    <m/>
    <m/>
    <m/>
    <m/>
    <m/>
    <m/>
    <m/>
    <m/>
    <m/>
    <m/>
  </r>
  <r>
    <x v="11"/>
    <s v="Barreras y defensas - Paquete instruccional"/>
    <n v="50"/>
    <s v="El Establecimiento de Sanidad Militar cuenta con herramienta de valoración del riesgo para paciente cardiovascular diagnósticado, integrada a la historia clínica."/>
    <m/>
    <m/>
    <m/>
    <m/>
    <m/>
    <m/>
    <m/>
    <m/>
    <m/>
    <m/>
    <m/>
    <m/>
    <m/>
    <m/>
    <m/>
  </r>
  <r>
    <x v="12"/>
    <s v="Barreras y defensas - Paquete instruccional"/>
    <n v="51"/>
    <s v="El Establecimiento de Sanidad Militar cuenta con GPC documentada, actualizada y socializada y con protocolos de manejo que establezcan que todo paciente con antecedentes de hipercolesterolemia familiar sea reconocido como paciente de alto riesgo para enfermedad cardiovascular. "/>
    <m/>
    <m/>
    <m/>
    <m/>
    <m/>
    <m/>
    <m/>
    <m/>
    <m/>
    <m/>
    <m/>
    <m/>
    <m/>
    <m/>
    <m/>
  </r>
  <r>
    <x v="11"/>
    <s v="Barreras y defensas - Paquete instruccional"/>
    <n v="52"/>
    <s v="El Establecimiento de Sanidad Militar ha definido programas de promoción y prevención del riesgo cardiovascular enfocados a: identificación oportuna de los factores de riesgo cardiovascular, especialmente de niveles sub óptimos de colesterol y presión arterial en el paciente y las condiciones clínicas que pueden influir en el pronóstico y tratamiento. "/>
    <m/>
    <m/>
    <m/>
    <m/>
    <m/>
    <m/>
    <m/>
    <m/>
    <m/>
    <m/>
    <m/>
    <m/>
    <m/>
    <m/>
    <m/>
  </r>
  <r>
    <x v="11"/>
    <s v="Barreras y defensas - Paquete instruccional"/>
    <n v="53"/>
    <s v="El Establecimiento de Sanidad Militar establece mecanismos para identificar pacientes de alto riesgo y la necesidad de una intervención urgente."/>
    <m/>
    <m/>
    <m/>
    <m/>
    <m/>
    <m/>
    <m/>
    <m/>
    <m/>
    <m/>
    <m/>
    <m/>
    <m/>
    <m/>
    <m/>
  </r>
  <r>
    <x v="11"/>
    <s v="Barreras y defensas - Paquete instruccional"/>
    <n v="54"/>
    <s v="El Establecimiento de Sanidad Militar sensibiliza y motiva al paciente en el control de factores de riesgo ya que cualquier reducción en éstos se asocia con algún beneficio."/>
    <m/>
    <m/>
    <m/>
    <m/>
    <m/>
    <m/>
    <m/>
    <m/>
    <m/>
    <m/>
    <m/>
    <m/>
    <m/>
    <m/>
    <m/>
  </r>
  <r>
    <x v="13"/>
    <s v="No aplica"/>
    <n v="55"/>
    <s v="En el Establecimiento de Sanidad Militar los estudios radiológicos y de imágenes diagnósticas deben contar con los siguientes elementos:_x000a_- Nombre._x000a_- Número de identificación o número de historia clínica._x000a_- Género._x000a_- Fecha de nacimiento o edad._x000a_- Órgano objeto del estudio."/>
    <m/>
    <m/>
    <m/>
    <m/>
    <m/>
    <m/>
    <m/>
    <m/>
    <m/>
    <m/>
    <m/>
    <m/>
    <m/>
    <m/>
    <m/>
  </r>
  <r>
    <x v="14"/>
    <s v="No aplica"/>
    <n v="56"/>
    <s v="Para los Establecimientos de Sanidad Militar que aplique, la prevención de la extravasación:_x000a_- Identificación y verificar acceso vascular._x000a_- identificar pacientes de alto riesgo."/>
    <m/>
    <m/>
    <m/>
    <m/>
    <m/>
    <m/>
    <m/>
    <m/>
    <m/>
    <m/>
    <m/>
    <m/>
    <m/>
    <m/>
    <m/>
  </r>
  <r>
    <x v="13"/>
    <s v="No aplica"/>
    <n v="57"/>
    <s v="El Establecimiento de Sanidad Militar ha definido para la prevención de fibrosis sistémica nefrogénica:_x000a_- Identificar pacientes con insuficiencia renal._x000a_- Asegurar el procedimiento correcto y el paciente correcto en los departamentos de imágenes diagnósticas."/>
    <m/>
    <m/>
    <m/>
    <m/>
    <m/>
    <m/>
    <m/>
    <m/>
    <m/>
    <m/>
    <m/>
    <m/>
    <m/>
    <m/>
    <m/>
  </r>
  <r>
    <x v="14"/>
    <s v="No aplica"/>
    <n v="58"/>
    <s v="El Establecimiento de Sanidad Militar ha definido medidas de radioprotección a pacientes."/>
    <m/>
    <m/>
    <m/>
    <m/>
    <m/>
    <m/>
    <m/>
    <m/>
    <m/>
    <m/>
    <m/>
    <m/>
    <m/>
    <m/>
    <m/>
  </r>
  <r>
    <x v="14"/>
    <s v="No aplica"/>
    <n v="59"/>
    <s v="El Establecimiento de Sanidad Militar ha definido capacitación y reentrenamiento de los técnicos en el manejo de nuevos equipos. Se debe evitar el uso de radiaciones médicas innecesarias, como son:_x000a_- Repetir exámenes que ya se habían realizado._x000a_- Pedir exámenes complementarios que seguramente no alteraran la atención al paciente._x000a_- Pedir exámenes con demasiada frecuencia._x000a_- Pedir exámenes inadecuados._x000a_- No especificar en la orden médica la información clínica necesaria._x000a_- Exceso de exámenes complementarios._x000a_- Cumplir con las normas de radioprotección._x000a_- El médico remitente debe tener un conocimiento claro de los estudios por modalidad, sus indicaciones, contraindicaciones así como las limitaciones y complicaciones de los mismos, para un uso racional y con la pertinencia debida._x000a_- Conocer la posibilidad del diálogo del médico tratante y el radiólogo que permita tener criterios claros para la solicitud y la evaluación de los exámenes._x000a_- En nuestro país se debe cumplir con la legislación, en cuanto a todo estudio radiológico y debe realizarse previa orden médica escrita (Resolución 9031 de 1990)."/>
    <m/>
    <m/>
    <m/>
    <m/>
    <m/>
    <m/>
    <m/>
    <m/>
    <m/>
    <m/>
    <m/>
    <m/>
    <m/>
    <m/>
    <m/>
  </r>
  <r>
    <x v="13"/>
    <s v="Implementación de un protocolo estándar para evitar errores en la lectura e interpretación de las imágenes diagnósticas "/>
    <n v="60"/>
    <s v="El Establecimiento de Sanidad Militar ha definido protocolo estandar para evitar errores de lectura e intrepretación, para servicios donde no radiólogos o radiólogos en entrenamiento interpretan en primera instancia las imágenes. Consiste en la reinterpretación de las imágenes por un radiólogo certificado, aunque genera problemas de costo y logísticos que cada ESM debe sopesar. "/>
    <m/>
    <m/>
    <m/>
    <m/>
    <m/>
    <m/>
    <m/>
    <m/>
    <m/>
    <m/>
    <m/>
    <m/>
    <m/>
    <m/>
    <m/>
  </r>
  <r>
    <x v="13"/>
    <s v="Prevención de daño inducido por medios de contraste"/>
    <n v="61"/>
    <s v="El Establecimiento de Sanidad Militar ha defindo la práctica que consiste en el uso de medios de contraste de baja osmolaridad en vez del uso de los de alta osmolaridad. Todos los estudios que han evaluado este efecto han coincidido en mostrar el efecto benéfico de la misma. Se requiere:_x000a_- Conocimiento de niveles de creatinina en sangre._x000a_- Conocer los factores de riesgo, edad del paciente (mayor de 65 años), diabetes mellitus, función renal disminuida, insuficiencia cardiaca, toma de sustancias nefrotóxicas, analgésicos, antiinflamatorios, algunos antibióticos, deshidratación, dislipidemia, hiperuricemia y mieloma múltiple_x000a_- Evitar el uso de medio de contraste yodado repetido antes de las 72 horas."/>
    <m/>
    <m/>
    <m/>
    <m/>
    <m/>
    <m/>
    <m/>
    <m/>
    <m/>
    <m/>
    <m/>
    <m/>
    <m/>
    <m/>
    <m/>
  </r>
  <r>
    <x v="15"/>
    <s v="No aplica"/>
    <n v="62"/>
    <s v="El Establecimiento de Sanidad Militar debe desarrollar procesos para:_x000a_- Identificación del riesgo._x000a_- Clasificación del riesgo al ingreso y egreso del paciente._x000a_- Prevenir suicidio._x000a_- Prevenir agresión física._x000a_- Prevenir violación._x000a_- Prevenir consumo de cigarrillo y psicoactivos._x000a_- Prevenir pérdida de pacientes._x000a_- Implementar protocolos de internación (sedación, suplencia alimentaria que le puede producir daño, barreras de infraestructura)."/>
    <m/>
    <m/>
    <m/>
    <m/>
    <m/>
    <m/>
    <m/>
    <m/>
    <m/>
    <m/>
    <m/>
    <m/>
    <m/>
    <m/>
    <m/>
  </r>
  <r>
    <x v="15"/>
    <s v="Barreras y defensas - Paquete instruccional"/>
    <n v="63"/>
    <s v="El Establecimiento de Sanidad Militar ejecuta actividades de intervención primaria para la detección y tratamiento precoz de los síntomas."/>
    <m/>
    <m/>
    <m/>
    <m/>
    <m/>
    <m/>
    <m/>
    <m/>
    <m/>
    <m/>
    <m/>
    <m/>
    <m/>
    <m/>
    <m/>
  </r>
  <r>
    <x v="15"/>
    <s v="Barreras y defensas - Paquete instruccional"/>
    <n v="64"/>
    <s v="El Establecimiento de Sanidad Militar identifica durante la consulta situaciones que generan riesgo de recaída."/>
    <m/>
    <m/>
    <m/>
    <m/>
    <m/>
    <m/>
    <m/>
    <m/>
    <m/>
    <m/>
    <m/>
    <m/>
    <m/>
    <m/>
    <m/>
  </r>
  <r>
    <x v="15"/>
    <s v="Barreras y defensas - Paquete instruccional"/>
    <n v="65"/>
    <s v="El Establecimiento de Sanidad Militar ha definido aplicar el modelo de atención primaria integral haciendo participe a la familia y entorno del paciente/red de apoyo."/>
    <m/>
    <m/>
    <m/>
    <m/>
    <m/>
    <m/>
    <m/>
    <m/>
    <m/>
    <m/>
    <m/>
    <m/>
    <m/>
    <m/>
    <m/>
  </r>
  <r>
    <x v="15"/>
    <s v="Barreras y defensas - Paquete instruccional"/>
    <n v="66"/>
    <s v="El Establecimiento de Sanidad Militar incluye al paciente y su red de apoyo en programas de psicoeducación, dejando soporte en la historia clínica."/>
    <m/>
    <m/>
    <m/>
    <m/>
    <m/>
    <m/>
    <m/>
    <m/>
    <m/>
    <m/>
    <m/>
    <m/>
    <m/>
    <m/>
    <m/>
  </r>
  <r>
    <x v="15"/>
    <s v="Barreras y defensas - Paquete instruccional"/>
    <n v="67"/>
    <s v="El Establecimiento de Sanidad Militar define el diligenciamiento y consulta de registros clínicos para identificar: fuentes de estrés, amenazas habituales, circunstancias o riesgos conducentes a crisis o factores que aumentan su probabilidad, necesidades psicosociales del paciente y establecimiento de medidas de actuación frente a las mismas."/>
    <m/>
    <m/>
    <m/>
    <m/>
    <m/>
    <m/>
    <m/>
    <m/>
    <m/>
    <m/>
    <m/>
    <m/>
    <m/>
    <m/>
    <m/>
  </r>
  <r>
    <x v="15"/>
    <s v="Barreras y defensas - Paquete instruccional"/>
    <n v="68"/>
    <s v="El Establecimiento de Sanidad Militar define programas de psicoeducación dirigidos al paciente y su familia o red de apoyo con el fin de que estos identifiquen, de forma precoz, signos y síntomas de crisis. "/>
    <m/>
    <m/>
    <m/>
    <m/>
    <m/>
    <m/>
    <m/>
    <m/>
    <m/>
    <m/>
    <m/>
    <m/>
    <m/>
    <m/>
    <m/>
  </r>
  <r>
    <x v="15"/>
    <s v="Barreras y defensas - Paquete instruccional"/>
    <n v="69"/>
    <s v="El Establecimiento de Sanidad Militar verifica la asignación oportuna de citas de seguimiento."/>
    <m/>
    <m/>
    <m/>
    <m/>
    <m/>
    <m/>
    <m/>
    <m/>
    <m/>
    <m/>
    <m/>
    <m/>
    <m/>
    <m/>
    <m/>
  </r>
  <r>
    <x v="15"/>
    <s v="Barreras y defensas - Paquete instruccional"/>
    <n v="70"/>
    <s v="El Establecimiento de Sanidad Militar brinda psicoeducación al paciente enfocada a disminuir el estigma y aumentar la consciencia de la enfermedad."/>
    <m/>
    <m/>
    <m/>
    <m/>
    <m/>
    <m/>
    <m/>
    <m/>
    <m/>
    <m/>
    <m/>
    <m/>
    <m/>
    <m/>
    <m/>
  </r>
  <r>
    <x v="15"/>
    <s v="Barreras y defensas - Paquete instruccional"/>
    <n v="71"/>
    <s v="El Establecimiento de Sanidad Militar documenta, actualiza, socializa y hace seguimiento a la implementación del protocolo de valoración del paciente con riesgo suicida y/o de autolesiones enfocado a identifcar las ideas o conductas suicidas por las cuales cursa el paciente: ideas de muerte, ideas suicidas, planes suicidas, tentativas de suicidio, suicidios consumados, equivalencias suicidas, suicidios disfrazados o encubiertos; exploración psicopatológica; valoración de los factores de riesgo; valoración de los factores de protección; perfil de alto riesgo suicida; intervención para el control de síntomas psicóticos."/>
    <m/>
    <m/>
    <m/>
    <m/>
    <m/>
    <m/>
    <m/>
    <m/>
    <m/>
    <m/>
    <m/>
    <m/>
    <m/>
    <m/>
    <m/>
  </r>
  <r>
    <x v="16"/>
    <s v="No aplica"/>
    <n v="72"/>
    <s v="El Establecimiento de Sanidad Militar debe desarrollar procedimientos para garantizar que la dieta sea individual, balanceada y equilibrada que asegure el mejoramiento del paciente evitando dietas generalizadas y garantizando que sea el profesional en nutrición quien explique la dieta al paciente."/>
    <m/>
    <m/>
    <m/>
    <m/>
    <m/>
    <m/>
    <m/>
    <m/>
    <m/>
    <m/>
    <m/>
    <m/>
    <m/>
    <m/>
    <m/>
  </r>
  <r>
    <x v="17"/>
    <s v="No aplica"/>
    <n v="73"/>
    <s v="El Establecimiento de Sanidad Militar debe promover:_x000a_- Asegurar que la información en la historia clínica sea completa y correcta._x000a_- Verificar que los tratamientos nutricionales estén acordes con las guías de práctica clínica pertinentes._x000a_- Asegurar la educación continua al personal de nutrición y dietética._x000a_- Asegurar la coordinación con el equipo multidisciplinario._x000a_- Verificar con el servicio de alimentación que la dieta suministrada era la ordenada por la nutricionista._x000a_- Verificar aporte de nutrientes por kilo._x000a_- Evitar las prescripciones nutricionales estereotipadas y no adaptadas a las necesidades individuales de cada paciente._x000a_- Incluir medidas relacionadas con la definición de condiciones mínimas nutricionales para la realización de procedimientos quirúrgicos."/>
    <m/>
    <m/>
    <m/>
    <m/>
    <m/>
    <m/>
    <m/>
    <m/>
    <m/>
    <m/>
    <m/>
    <m/>
    <m/>
    <m/>
    <m/>
  </r>
  <r>
    <x v="16"/>
    <s v="Barreras y defensas - Paquete instruccional"/>
    <n v="74"/>
    <s v="El Establecimiento de Sanidad Militar cuenta con el desarrollo de estrategias con instrucciones escritas, claras y estandarizadas para el cuidado nutricional en el hogar, incluida la razón y los detalles sobre instrucciones de la dieta, suplementos de vitaminas y/o minerales recomendados, que puedan brindarse al paciente y a su cuidador al momento del egreso."/>
    <m/>
    <m/>
    <m/>
    <m/>
    <m/>
    <m/>
    <m/>
    <m/>
    <m/>
    <m/>
    <m/>
    <m/>
    <m/>
    <m/>
    <m/>
  </r>
  <r>
    <x v="16"/>
    <s v="Barreras y defensas - Paquete instruccional"/>
    <n v="75"/>
    <s v="El Establecimiento de Sanidad Militar realiza jornadas de tamizaje nutricional para identificar el riesgo, a todos los pacientes que ingresen al ESM."/>
    <m/>
    <m/>
    <m/>
    <m/>
    <m/>
    <m/>
    <m/>
    <m/>
    <m/>
    <m/>
    <m/>
    <m/>
    <m/>
    <m/>
    <m/>
  </r>
  <r>
    <x v="17"/>
    <s v="Barreras y defensas - Paquete instruccional"/>
    <n v="76"/>
    <s v="El Establecimiento de Sanidad Militar crea/fortalece una cultura institucional en que todas las partes interesadas valoren la nutrición del paciente como parte integral del cuidado."/>
    <m/>
    <m/>
    <m/>
    <m/>
    <m/>
    <m/>
    <m/>
    <m/>
    <m/>
    <m/>
    <m/>
    <m/>
    <m/>
    <m/>
    <m/>
  </r>
  <r>
    <x v="17"/>
    <s v="Barreras y defensas - Paquete instruccional"/>
    <n v="77"/>
    <s v="El Establecimiento de Sanidad Militar cuenta con reporte o alertas en la historia clínica relacionada con alimentos o componentes de riesgo según diagnóstico del paciente."/>
    <m/>
    <m/>
    <m/>
    <m/>
    <m/>
    <m/>
    <m/>
    <m/>
    <m/>
    <m/>
    <m/>
    <m/>
    <m/>
    <m/>
    <m/>
  </r>
  <r>
    <x v="18"/>
    <s v="No aplica"/>
    <n v="78"/>
    <s v="El Establecimiento de Sanidad Militar ha identificado el cansancio del personal de salud como uno de los factores que afectan la Seguridad de paciente. Debe incluir:_x000a_- Adecuada proporción de pacientes en relación al personal de Salud que presta servicios._x000a_- Asignación de horas de jornada laboral._x000a_- Prevención del trabajo en jornadas continuas entre instituciones que superen los límites máximos recomendados._x000a_- Propiciar espacios y tiempos de descanso del personal de salud."/>
    <m/>
    <m/>
    <m/>
    <m/>
    <m/>
    <m/>
    <m/>
    <m/>
    <m/>
    <m/>
    <m/>
    <m/>
    <m/>
    <m/>
    <m/>
  </r>
  <r>
    <x v="18"/>
    <s v="Barreras y defensas - Paquete instruccional"/>
    <n v="79"/>
    <s v="El Establecimiento de Sanidad Militar define y desarrolla programas de recurso humano institucionales enfocados a la prevención de los factores desencadenantes de cansancio y el estrés como talleres de meditación, control de la respiración, relajación muscular, técnicas de atención, entre otros."/>
    <m/>
    <m/>
    <m/>
    <m/>
    <m/>
    <m/>
    <m/>
    <m/>
    <m/>
    <m/>
    <m/>
    <m/>
    <m/>
    <m/>
    <m/>
  </r>
  <r>
    <x v="18"/>
    <s v="Barreras y defensas - Paquete instruccional"/>
    <n v="80"/>
    <s v="El Establecimiento de Sanidad Militar realiza la identificación del síndrome del quemado mediante la evaluación de riesgos psicosociales."/>
    <m/>
    <m/>
    <m/>
    <m/>
    <m/>
    <m/>
    <m/>
    <m/>
    <m/>
    <m/>
    <m/>
    <m/>
    <m/>
    <m/>
    <m/>
  </r>
  <r>
    <x v="18"/>
    <s v="Barreras y defensas - Paquete instruccional"/>
    <n v="81"/>
    <s v="El Establecimiento de Sanidad Militar fortalece el sistema de seguridad y salud en el trabajo funcional que controle el riesgo psicosocial, con actividades como pausas activas, entrenamiento en manejo del estrés, entre otras."/>
    <m/>
    <m/>
    <m/>
    <m/>
    <m/>
    <m/>
    <m/>
    <m/>
    <m/>
    <m/>
    <m/>
    <m/>
    <m/>
    <m/>
    <m/>
  </r>
  <r>
    <x v="18"/>
    <s v="Barreras y defensas - Paquete instruccional"/>
    <n v="82"/>
    <s v="El Establecimiento de Sanidad Militar brinda educación en el síndrome de agotamiento, comportamientos de adaptación y herramientas para prevención y auto cuidado."/>
    <m/>
    <m/>
    <m/>
    <m/>
    <m/>
    <m/>
    <m/>
    <m/>
    <m/>
    <m/>
    <m/>
    <m/>
    <m/>
    <m/>
    <m/>
  </r>
  <r>
    <x v="18"/>
    <s v="Barreras y defensas - Paquete instruccional"/>
    <n v="83"/>
    <s v="El Establecimiento de Sanidad Militar define las competencias y responsabilidades, de forma precisa y realista, atendiendo a las capacidades reales."/>
    <m/>
    <m/>
    <m/>
    <m/>
    <m/>
    <m/>
    <m/>
    <m/>
    <m/>
    <m/>
    <m/>
    <m/>
    <m/>
    <m/>
    <m/>
  </r>
  <r>
    <x v="18"/>
    <s v="Barreras y defensas - Paquete instruccional"/>
    <n v="84"/>
    <s v="El Establecimiento de Sanidad Militar implementa programas dirigidos a la adquisición de destreza para la resolución de problemas, asertividad, manejo eficaz del tiempo."/>
    <m/>
    <m/>
    <m/>
    <m/>
    <m/>
    <m/>
    <m/>
    <m/>
    <m/>
    <m/>
    <m/>
    <m/>
    <m/>
    <m/>
    <m/>
  </r>
  <r>
    <x v="18"/>
    <s v="Barreras y defensas - Paquete instruccional"/>
    <n v="85"/>
    <s v="El Establecimiento de Sanidad Militar implementa programas dirigidos para la adquisición de destrezas en la mejora del control de las emociones para mantener la distancia emocional con el usuario, cliente, paciente (Técnicas de relajación, desconexión entre el mundo laboral y el mundo personal)."/>
    <m/>
    <m/>
    <m/>
    <m/>
    <m/>
    <m/>
    <m/>
    <m/>
    <m/>
    <m/>
    <m/>
    <m/>
    <m/>
    <m/>
    <m/>
  </r>
  <r>
    <x v="18"/>
    <s v="Barreras y defensas - Paquete instruccional"/>
    <n v="86"/>
    <s v="El Establecimiento de Sanidad Militar implementa mecanismos para la promoción del cuidado personal de los funcionarios con capacitaciones enfocadas en el crecimiento personal y reforzamiento de su autoestima."/>
    <m/>
    <m/>
    <m/>
    <m/>
    <m/>
    <m/>
    <m/>
    <m/>
    <m/>
    <m/>
    <m/>
    <m/>
    <m/>
    <m/>
    <m/>
  </r>
  <r>
    <x v="19"/>
    <s v="Barreras y defensas - Paquete instruccional"/>
    <n v="87"/>
    <s v="El Establecimiento de Sanidad Militar establece mecanismos para formar al personal de salud en técnicas de comunicación con el paciente y comunicación asertiva."/>
    <m/>
    <m/>
    <m/>
    <m/>
    <m/>
    <m/>
    <m/>
    <m/>
    <m/>
    <m/>
    <m/>
    <m/>
    <m/>
    <m/>
    <m/>
  </r>
  <r>
    <x v="19"/>
    <s v="Barreras y defensas - Paquete instruccional"/>
    <n v="88"/>
    <s v="El Establecimiento de Sanidad Militar ha implementado la atención por vía telefónica o “telecuidado” y el contacto con enfermos a través del teléfono para dar una mayor continuidad al tratamiento y apoyar a los pacientes a adoptar y mantener un estilo de vida que contribuya a controlar su enfermedad."/>
    <m/>
    <m/>
    <m/>
    <m/>
    <m/>
    <m/>
    <m/>
    <m/>
    <m/>
    <m/>
    <m/>
    <m/>
    <m/>
    <m/>
    <m/>
  </r>
  <r>
    <x v="19"/>
    <s v="Barreras y defensas - Paquete instruccional"/>
    <n v="89"/>
    <s v="El Establecimiento de Sanidad Militar implementa el sistema de recordatorio de citas a través del teléfono móvil para mejorar la eficacia de las tasas de asistencia en la enfermedad crónica de seguimiento."/>
    <m/>
    <m/>
    <m/>
    <m/>
    <m/>
    <m/>
    <m/>
    <m/>
    <m/>
    <m/>
    <m/>
    <m/>
    <m/>
    <m/>
    <m/>
  </r>
  <r>
    <x v="19"/>
    <s v="Barreras y defensas - Paquete instruccional"/>
    <n v="90"/>
    <s v="El Establecimiento de Sanidad Militar implementa capacitaciones a pacientes en autocuidado para prevenir y controlar las enfermedades crónicas."/>
    <m/>
    <m/>
    <m/>
    <m/>
    <m/>
    <m/>
    <m/>
    <m/>
    <m/>
    <m/>
    <m/>
    <m/>
    <m/>
    <m/>
    <m/>
  </r>
  <r>
    <x v="19"/>
    <s v="Barreras y defensas - Paquete instruccional"/>
    <n v="91"/>
    <s v="El Establecimiento de Sanidad Militar establece mecanismos para invitar al paciente a preguntar e indagar sobre su condición: - ¿Cuál es mi problema principal? (¿Qué enfermedad tengo?) - ¿Qué debo hacer? (¿Qué tratamiento debo seguir?) - ¿Por qué es importante para mí hacer eso, qué beneficios y riesgos tiene? - ¿A quién acudir cuando hay sospecha de riesgos para la atención?."/>
    <m/>
    <m/>
    <m/>
    <m/>
    <m/>
    <m/>
    <m/>
    <m/>
    <m/>
    <m/>
    <m/>
    <m/>
    <m/>
    <m/>
    <m/>
  </r>
  <r>
    <x v="19"/>
    <s v="Barreras y defensas - Paquete instruccional"/>
    <n v="92"/>
    <s v="El Establecimiento de Sanidad Militar desarrolla programas de pacientes por la seguridad del paciente."/>
    <m/>
    <m/>
    <m/>
    <m/>
    <m/>
    <m/>
    <m/>
    <m/>
    <m/>
    <m/>
    <m/>
    <m/>
    <m/>
    <m/>
    <m/>
  </r>
  <r>
    <x v="19"/>
    <s v="Barreras y defensas - Paquete instruccional"/>
    <n v="93"/>
    <s v="El Establecimiento de Sanidad Militar dispone de canales de comunicación a través de chat, redes sociales y mensajes de texto, teléfonos que promuevan estilos de vida saludables y específicos de acuerdo a la patología."/>
    <m/>
    <m/>
    <m/>
    <m/>
    <m/>
    <m/>
    <m/>
    <m/>
    <m/>
    <m/>
    <m/>
    <m/>
    <m/>
    <m/>
    <m/>
  </r>
  <r>
    <x v="19"/>
    <s v="Barreras y defensas - Paquete instruccional"/>
    <n v="94"/>
    <s v="El Establecimiento de Sanidad Militar establece rondas de seguridad del paciente con equipos multidisciplinarios que interactúen con los pacientes para verificar la adecuada comprensión de las actividades de cuidado en casa al paciente y/o su cuidador."/>
    <m/>
    <m/>
    <m/>
    <m/>
    <m/>
    <m/>
    <m/>
    <m/>
    <m/>
    <m/>
    <m/>
    <m/>
    <m/>
    <m/>
    <m/>
  </r>
  <r>
    <x v="19"/>
    <s v="Barreras y defensas - Paquete instruccional"/>
    <n v="95"/>
    <s v="El Establecimiento de Sanidad Militar tiene disponibilidad de material educativo con: _x000a_- Información esencial, diseño claro y sencillo, fácil comprensión y manejo, material ilustrado._x000a_- Folletos y recomendaciones suministradas a los pacientes para los cuidados en casa, garantizando un lenguaje comprensible."/>
    <m/>
    <m/>
    <m/>
    <m/>
    <m/>
    <m/>
    <m/>
    <m/>
    <m/>
    <m/>
    <m/>
    <m/>
    <m/>
    <m/>
    <m/>
  </r>
  <r>
    <x v="20"/>
    <s v="No aplica"/>
    <n v="96"/>
    <s v="El establecimiento de Sanidad Militar ha elaborado folletos explicando a los pacientes lo que pueden hacer para evitar errores en sus cuidados. "/>
    <m/>
    <m/>
    <m/>
    <m/>
    <m/>
    <m/>
    <m/>
    <m/>
    <m/>
    <m/>
    <m/>
    <m/>
    <m/>
    <m/>
    <m/>
  </r>
  <r>
    <x v="20"/>
    <m/>
    <n v="97"/>
    <s v="El Establecimiento de Sanidad Militar promueve la formación de los pacientes/cuidadores sobre su enfermedad, los cuidados que requiere y los riesgos que conlleva la atención sanitaria y su prevención."/>
    <m/>
    <m/>
    <m/>
    <m/>
    <m/>
    <m/>
    <m/>
    <m/>
    <m/>
    <m/>
    <m/>
    <m/>
    <m/>
    <m/>
    <m/>
  </r>
  <r>
    <x v="20"/>
    <m/>
    <n v="98"/>
    <s v="El Establecimiento de Sanidad Militar promueve la participación activa de los pacientes/cuidadores en aspectos relacionados con la seguridad del paciente en sus contactos con el sistema de salud (comités mixtos de pacientes y profesionales, consejo de pacientes, etc.)."/>
    <m/>
    <m/>
    <m/>
    <m/>
    <m/>
    <m/>
    <m/>
    <m/>
    <m/>
    <m/>
    <m/>
    <m/>
    <m/>
    <m/>
    <m/>
  </r>
  <r>
    <x v="20"/>
    <m/>
    <n v="99"/>
    <s v="El Establecimiento de Sanidad Militar dispone de un Plan de acogida al paciente que incluya información clara, completa y comprensible sobre sus derechos y obligaciones, los servicios sanitarios en los que se prestarán los cuidados, los riesgos que conlleva la asistencia y su implicación en la toma de decisiones."/>
    <m/>
    <m/>
    <m/>
    <m/>
    <m/>
    <m/>
    <m/>
    <m/>
    <m/>
    <m/>
    <m/>
    <m/>
    <m/>
    <m/>
    <m/>
  </r>
  <r>
    <x v="20"/>
    <m/>
    <n v="100"/>
    <s v="El Establecimiento de Sanidad Militar permite y promueve la presencia de un acompañante del paciente, siempre que sea posible, en todos los ámbitos de la asistencia sanitaria, especialmente en el caso de pacientes pediátricos o de aquellos con deterioro cognitivo."/>
    <m/>
    <m/>
    <m/>
    <m/>
    <m/>
    <m/>
    <m/>
    <m/>
    <m/>
    <m/>
    <m/>
    <m/>
    <m/>
    <m/>
    <m/>
  </r>
  <r>
    <x v="20"/>
    <m/>
    <n v="101"/>
    <s v="El Establecimiento de Sanidad Militar cuenta con directrices sobre cómo proporcionar información a los pacientes en materia de calidad asistencial y seguridad del paciente, fomentando la trasparencia de la información."/>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x v="0"/>
    <x v="0"/>
    <x v="0"/>
    <m/>
    <m/>
    <m/>
    <m/>
    <m/>
    <m/>
    <m/>
  </r>
  <r>
    <x v="1"/>
    <x v="1"/>
    <x v="1"/>
    <n v="2.4"/>
    <s v="Misionales "/>
    <s v="SI"/>
    <n v="5"/>
    <n v="3"/>
    <n v="5"/>
    <n v="75"/>
  </r>
  <r>
    <x v="2"/>
    <x v="0"/>
    <x v="2"/>
    <n v="4.5999999999999996"/>
    <s v="Misionales "/>
    <s v="NO"/>
    <m/>
    <m/>
    <m/>
    <n v="0"/>
  </r>
  <r>
    <x v="3"/>
    <x v="0"/>
    <x v="3"/>
    <s v=""/>
    <n v="0"/>
    <s v="SI"/>
    <m/>
    <m/>
    <m/>
    <n v="0"/>
  </r>
  <r>
    <x v="4"/>
    <x v="2"/>
    <x v="3"/>
    <s v=""/>
    <n v="0"/>
    <m/>
    <m/>
    <m/>
    <m/>
    <n v="0"/>
  </r>
  <r>
    <x v="5"/>
    <x v="3"/>
    <x v="3"/>
    <s v=""/>
    <n v="0"/>
    <m/>
    <m/>
    <m/>
    <m/>
    <n v="0"/>
  </r>
  <r>
    <x v="6"/>
    <x v="4"/>
    <x v="3"/>
    <s v=""/>
    <n v="0"/>
    <m/>
    <m/>
    <m/>
    <m/>
    <n v="0"/>
  </r>
  <r>
    <x v="7"/>
    <x v="5"/>
    <x v="3"/>
    <s v=""/>
    <n v="0"/>
    <m/>
    <m/>
    <m/>
    <m/>
    <n v="0"/>
  </r>
  <r>
    <x v="8"/>
    <x v="6"/>
    <x v="3"/>
    <s v=""/>
    <n v="0"/>
    <m/>
    <m/>
    <m/>
    <m/>
    <n v="0"/>
  </r>
  <r>
    <x v="9"/>
    <x v="0"/>
    <x v="3"/>
    <s v=""/>
    <n v="0"/>
    <m/>
    <m/>
    <m/>
    <m/>
    <n v="0"/>
  </r>
  <r>
    <x v="10"/>
    <x v="0"/>
    <x v="3"/>
    <s v=""/>
    <n v="0"/>
    <m/>
    <m/>
    <m/>
    <m/>
    <n v="0"/>
  </r>
  <r>
    <x v="11"/>
    <x v="0"/>
    <x v="3"/>
    <s v=""/>
    <n v="0"/>
    <m/>
    <m/>
    <m/>
    <m/>
    <n v="0"/>
  </r>
  <r>
    <x v="12"/>
    <x v="0"/>
    <x v="3"/>
    <s v=""/>
    <n v="0"/>
    <m/>
    <m/>
    <m/>
    <m/>
    <n v="0"/>
  </r>
  <r>
    <x v="13"/>
    <x v="0"/>
    <x v="3"/>
    <s v=""/>
    <n v="0"/>
    <m/>
    <m/>
    <m/>
    <m/>
    <n v="0"/>
  </r>
  <r>
    <x v="14"/>
    <x v="0"/>
    <x v="3"/>
    <s v=""/>
    <n v="0"/>
    <m/>
    <m/>
    <m/>
    <m/>
    <n v="0"/>
  </r>
  <r>
    <x v="15"/>
    <x v="7"/>
    <x v="3"/>
    <s v=""/>
    <n v="0"/>
    <m/>
    <m/>
    <m/>
    <m/>
    <n v="0"/>
  </r>
  <r>
    <x v="16"/>
    <x v="8"/>
    <x v="3"/>
    <s v=""/>
    <n v="0"/>
    <m/>
    <m/>
    <m/>
    <m/>
    <n v="0"/>
  </r>
  <r>
    <x v="17"/>
    <x v="9"/>
    <x v="3"/>
    <s v=""/>
    <n v="0"/>
    <m/>
    <m/>
    <m/>
    <m/>
    <n v="0"/>
  </r>
  <r>
    <x v="18"/>
    <x v="10"/>
    <x v="3"/>
    <s v=""/>
    <n v="0"/>
    <m/>
    <m/>
    <m/>
    <m/>
    <n v="0"/>
  </r>
  <r>
    <x v="19"/>
    <x v="11"/>
    <x v="3"/>
    <s v=""/>
    <n v="0"/>
    <m/>
    <m/>
    <m/>
    <m/>
    <n v="0"/>
  </r>
  <r>
    <x v="20"/>
    <x v="0"/>
    <x v="3"/>
    <s v=""/>
    <n v="0"/>
    <m/>
    <m/>
    <m/>
    <m/>
    <n v="0"/>
  </r>
  <r>
    <x v="21"/>
    <x v="0"/>
    <x v="3"/>
    <s v=""/>
    <n v="0"/>
    <m/>
    <m/>
    <m/>
    <m/>
    <n v="0"/>
  </r>
  <r>
    <x v="22"/>
    <x v="12"/>
    <x v="3"/>
    <s v=""/>
    <n v="0"/>
    <m/>
    <m/>
    <m/>
    <m/>
    <n v="0"/>
  </r>
  <r>
    <x v="23"/>
    <x v="0"/>
    <x v="3"/>
    <s v=""/>
    <n v="0"/>
    <m/>
    <m/>
    <m/>
    <m/>
    <n v="0"/>
  </r>
  <r>
    <x v="24"/>
    <x v="13"/>
    <x v="3"/>
    <s v=""/>
    <n v="0"/>
    <m/>
    <m/>
    <m/>
    <m/>
    <n v="0"/>
  </r>
  <r>
    <x v="25"/>
    <x v="14"/>
    <x v="3"/>
    <s v=""/>
    <n v="0"/>
    <m/>
    <m/>
    <m/>
    <m/>
    <n v="0"/>
  </r>
  <r>
    <x v="26"/>
    <x v="15"/>
    <x v="3"/>
    <s v=""/>
    <n v="0"/>
    <m/>
    <m/>
    <m/>
    <m/>
    <n v="0"/>
  </r>
  <r>
    <x v="27"/>
    <x v="16"/>
    <x v="3"/>
    <s v=""/>
    <n v="0"/>
    <m/>
    <m/>
    <m/>
    <m/>
    <n v="0"/>
  </r>
  <r>
    <x v="28"/>
    <x v="17"/>
    <x v="3"/>
    <s v=""/>
    <n v="0"/>
    <m/>
    <m/>
    <m/>
    <m/>
    <n v="0"/>
  </r>
  <r>
    <x v="29"/>
    <x v="18"/>
    <x v="3"/>
    <s v=""/>
    <n v="0"/>
    <m/>
    <m/>
    <m/>
    <m/>
    <n v="0"/>
  </r>
  <r>
    <x v="30"/>
    <x v="0"/>
    <x v="3"/>
    <s v=""/>
    <n v="0"/>
    <m/>
    <m/>
    <m/>
    <m/>
    <n v="0"/>
  </r>
  <r>
    <x v="31"/>
    <x v="19"/>
    <x v="3"/>
    <s v=""/>
    <n v="0"/>
    <m/>
    <m/>
    <m/>
    <m/>
    <n v="0"/>
  </r>
  <r>
    <x v="32"/>
    <x v="20"/>
    <x v="3"/>
    <s v=""/>
    <n v="0"/>
    <m/>
    <m/>
    <m/>
    <m/>
    <n v="0"/>
  </r>
  <r>
    <x v="33"/>
    <x v="21"/>
    <x v="3"/>
    <s v=""/>
    <n v="0"/>
    <m/>
    <m/>
    <m/>
    <m/>
    <n v="0"/>
  </r>
  <r>
    <x v="34"/>
    <x v="22"/>
    <x v="3"/>
    <s v=""/>
    <n v="0"/>
    <m/>
    <m/>
    <m/>
    <m/>
    <n v="0"/>
  </r>
  <r>
    <x v="35"/>
    <x v="23"/>
    <x v="3"/>
    <s v=""/>
    <n v="0"/>
    <m/>
    <m/>
    <m/>
    <m/>
    <n v="0"/>
  </r>
  <r>
    <x v="36"/>
    <x v="24"/>
    <x v="3"/>
    <s v=""/>
    <n v="0"/>
    <m/>
    <m/>
    <m/>
    <m/>
    <n v="0"/>
  </r>
  <r>
    <x v="37"/>
    <x v="25"/>
    <x v="3"/>
    <s v=""/>
    <n v="0"/>
    <m/>
    <m/>
    <m/>
    <m/>
    <n v="0"/>
  </r>
  <r>
    <x v="38"/>
    <x v="26"/>
    <x v="3"/>
    <s v=""/>
    <n v="0"/>
    <m/>
    <m/>
    <m/>
    <m/>
    <n v="0"/>
  </r>
  <r>
    <x v="39"/>
    <x v="27"/>
    <x v="3"/>
    <s v=""/>
    <n v="0"/>
    <m/>
    <m/>
    <m/>
    <m/>
    <n v="0"/>
  </r>
  <r>
    <x v="40"/>
    <x v="28"/>
    <x v="3"/>
    <s v=""/>
    <n v="0"/>
    <m/>
    <m/>
    <m/>
    <m/>
    <n v="0"/>
  </r>
  <r>
    <x v="41"/>
    <x v="29"/>
    <x v="3"/>
    <s v=""/>
    <n v="0"/>
    <m/>
    <m/>
    <m/>
    <m/>
    <n v="0"/>
  </r>
  <r>
    <x v="42"/>
    <x v="30"/>
    <x v="3"/>
    <s v=""/>
    <n v="0"/>
    <m/>
    <m/>
    <m/>
    <m/>
    <n v="0"/>
  </r>
  <r>
    <x v="43"/>
    <x v="31"/>
    <x v="3"/>
    <s v=""/>
    <n v="0"/>
    <m/>
    <m/>
    <m/>
    <m/>
    <n v="0"/>
  </r>
  <r>
    <x v="44"/>
    <x v="32"/>
    <x v="3"/>
    <s v=""/>
    <n v="0"/>
    <m/>
    <m/>
    <m/>
    <m/>
    <n v="0"/>
  </r>
  <r>
    <x v="45"/>
    <x v="33"/>
    <x v="3"/>
    <s v=""/>
    <n v="0"/>
    <m/>
    <m/>
    <m/>
    <m/>
    <n v="0"/>
  </r>
  <r>
    <x v="46"/>
    <x v="34"/>
    <x v="3"/>
    <s v=""/>
    <n v="0"/>
    <m/>
    <m/>
    <m/>
    <m/>
    <n v="0"/>
  </r>
  <r>
    <x v="47"/>
    <x v="35"/>
    <x v="3"/>
    <s v=""/>
    <n v="0"/>
    <m/>
    <m/>
    <m/>
    <m/>
    <n v="0"/>
  </r>
  <r>
    <x v="48"/>
    <x v="36"/>
    <x v="3"/>
    <s v=""/>
    <n v="0"/>
    <m/>
    <m/>
    <m/>
    <m/>
    <n v="0"/>
  </r>
  <r>
    <x v="49"/>
    <x v="37"/>
    <x v="3"/>
    <s v=""/>
    <n v="0"/>
    <m/>
    <m/>
    <m/>
    <m/>
    <n v="0"/>
  </r>
  <r>
    <x v="50"/>
    <x v="38"/>
    <x v="3"/>
    <s v=""/>
    <n v="0"/>
    <m/>
    <m/>
    <m/>
    <m/>
    <n v="0"/>
  </r>
  <r>
    <x v="51"/>
    <x v="0"/>
    <x v="3"/>
    <s v=""/>
    <n v="0"/>
    <m/>
    <m/>
    <m/>
    <m/>
    <n v="0"/>
  </r>
  <r>
    <x v="52"/>
    <x v="0"/>
    <x v="3"/>
    <s v=""/>
    <n v="0"/>
    <m/>
    <m/>
    <m/>
    <m/>
    <n v="0"/>
  </r>
  <r>
    <x v="53"/>
    <x v="39"/>
    <x v="3"/>
    <s v=""/>
    <n v="0"/>
    <m/>
    <m/>
    <m/>
    <m/>
    <n v="0"/>
  </r>
  <r>
    <x v="54"/>
    <x v="40"/>
    <x v="3"/>
    <s v=""/>
    <n v="0"/>
    <m/>
    <m/>
    <m/>
    <m/>
    <n v="0"/>
  </r>
  <r>
    <x v="55"/>
    <x v="0"/>
    <x v="3"/>
    <s v=""/>
    <n v="0"/>
    <m/>
    <m/>
    <m/>
    <m/>
    <n v="0"/>
  </r>
  <r>
    <x v="56"/>
    <x v="41"/>
    <x v="3"/>
    <s v=""/>
    <n v="0"/>
    <m/>
    <m/>
    <m/>
    <m/>
    <n v="0"/>
  </r>
  <r>
    <x v="57"/>
    <x v="0"/>
    <x v="3"/>
    <s v=""/>
    <n v="0"/>
    <m/>
    <m/>
    <m/>
    <m/>
    <n v="0"/>
  </r>
  <r>
    <x v="58"/>
    <x v="42"/>
    <x v="3"/>
    <s v=""/>
    <n v="0"/>
    <m/>
    <m/>
    <m/>
    <m/>
    <n v="0"/>
  </r>
  <r>
    <x v="59"/>
    <x v="0"/>
    <x v="3"/>
    <s v=""/>
    <n v="0"/>
    <m/>
    <m/>
    <m/>
    <m/>
    <n v="0"/>
  </r>
  <r>
    <x v="60"/>
    <x v="0"/>
    <x v="3"/>
    <s v=""/>
    <n v="0"/>
    <m/>
    <m/>
    <m/>
    <m/>
    <n v="0"/>
  </r>
  <r>
    <x v="61"/>
    <x v="0"/>
    <x v="3"/>
    <s v=""/>
    <n v="0"/>
    <m/>
    <m/>
    <m/>
    <m/>
    <n v="0"/>
  </r>
  <r>
    <x v="62"/>
    <x v="0"/>
    <x v="3"/>
    <s v=""/>
    <n v="0"/>
    <m/>
    <m/>
    <m/>
    <m/>
    <n v="0"/>
  </r>
  <r>
    <x v="63"/>
    <x v="43"/>
    <x v="3"/>
    <s v=""/>
    <n v="0"/>
    <m/>
    <m/>
    <m/>
    <m/>
    <n v="0"/>
  </r>
  <r>
    <x v="64"/>
    <x v="44"/>
    <x v="3"/>
    <s v=""/>
    <n v="0"/>
    <m/>
    <m/>
    <m/>
    <m/>
    <n v="0"/>
  </r>
  <r>
    <x v="65"/>
    <x v="45"/>
    <x v="3"/>
    <s v=""/>
    <n v="0"/>
    <m/>
    <m/>
    <m/>
    <m/>
    <n v="0"/>
  </r>
  <r>
    <x v="66"/>
    <x v="46"/>
    <x v="3"/>
    <s v=""/>
    <n v="0"/>
    <m/>
    <m/>
    <m/>
    <m/>
    <n v="0"/>
  </r>
  <r>
    <x v="67"/>
    <x v="0"/>
    <x v="3"/>
    <s v=""/>
    <n v="0"/>
    <m/>
    <m/>
    <m/>
    <m/>
    <n v="0"/>
  </r>
  <r>
    <x v="68"/>
    <x v="47"/>
    <x v="3"/>
    <s v=""/>
    <n v="0"/>
    <m/>
    <m/>
    <m/>
    <m/>
    <n v="0"/>
  </r>
  <r>
    <x v="69"/>
    <x v="48"/>
    <x v="3"/>
    <s v=""/>
    <n v="0"/>
    <m/>
    <m/>
    <m/>
    <m/>
    <n v="0"/>
  </r>
  <r>
    <x v="70"/>
    <x v="49"/>
    <x v="3"/>
    <s v=""/>
    <n v="0"/>
    <m/>
    <m/>
    <m/>
    <m/>
    <n v="0"/>
  </r>
  <r>
    <x v="71"/>
    <x v="0"/>
    <x v="3"/>
    <s v=""/>
    <n v="0"/>
    <m/>
    <m/>
    <m/>
    <m/>
    <n v="0"/>
  </r>
  <r>
    <x v="72"/>
    <x v="0"/>
    <x v="3"/>
    <s v=""/>
    <n v="0"/>
    <m/>
    <m/>
    <m/>
    <m/>
    <n v="0"/>
  </r>
  <r>
    <x v="73"/>
    <x v="0"/>
    <x v="3"/>
    <s v=""/>
    <n v="0"/>
    <m/>
    <m/>
    <m/>
    <m/>
    <n v="0"/>
  </r>
  <r>
    <x v="74"/>
    <x v="0"/>
    <x v="3"/>
    <s v=""/>
    <n v="0"/>
    <m/>
    <m/>
    <m/>
    <m/>
    <n v="0"/>
  </r>
  <r>
    <x v="75"/>
    <x v="50"/>
    <x v="3"/>
    <s v=""/>
    <n v="0"/>
    <m/>
    <m/>
    <m/>
    <m/>
    <n v="0"/>
  </r>
  <r>
    <x v="76"/>
    <x v="51"/>
    <x v="3"/>
    <s v=""/>
    <n v="0"/>
    <m/>
    <m/>
    <m/>
    <m/>
    <n v="0"/>
  </r>
  <r>
    <x v="77"/>
    <x v="52"/>
    <x v="3"/>
    <s v=""/>
    <n v="0"/>
    <m/>
    <m/>
    <m/>
    <m/>
    <n v="0"/>
  </r>
  <r>
    <x v="78"/>
    <x v="0"/>
    <x v="3"/>
    <s v=""/>
    <n v="0"/>
    <m/>
    <m/>
    <m/>
    <m/>
    <n v="0"/>
  </r>
  <r>
    <x v="79"/>
    <x v="0"/>
    <x v="3"/>
    <s v=""/>
    <n v="0"/>
    <m/>
    <m/>
    <m/>
    <m/>
    <n v="0"/>
  </r>
  <r>
    <x v="80"/>
    <x v="53"/>
    <x v="3"/>
    <s v=""/>
    <n v="0"/>
    <m/>
    <m/>
    <m/>
    <m/>
    <n v="0"/>
  </r>
  <r>
    <x v="81"/>
    <x v="54"/>
    <x v="3"/>
    <s v=""/>
    <n v="0"/>
    <m/>
    <m/>
    <m/>
    <m/>
    <n v="0"/>
  </r>
  <r>
    <x v="82"/>
    <x v="55"/>
    <x v="3"/>
    <s v=""/>
    <n v="0"/>
    <m/>
    <m/>
    <m/>
    <m/>
    <n v="0"/>
  </r>
  <r>
    <x v="83"/>
    <x v="56"/>
    <x v="3"/>
    <s v=""/>
    <n v="0"/>
    <m/>
    <m/>
    <m/>
    <m/>
    <n v="0"/>
  </r>
  <r>
    <x v="84"/>
    <x v="57"/>
    <x v="3"/>
    <s v=""/>
    <n v="0"/>
    <m/>
    <m/>
    <m/>
    <m/>
    <n v="0"/>
  </r>
  <r>
    <x v="85"/>
    <x v="0"/>
    <x v="3"/>
    <s v=""/>
    <n v="0"/>
    <m/>
    <m/>
    <m/>
    <m/>
    <n v="0"/>
  </r>
  <r>
    <x v="86"/>
    <x v="58"/>
    <x v="3"/>
    <s v=""/>
    <n v="0"/>
    <m/>
    <m/>
    <m/>
    <m/>
    <n v="0"/>
  </r>
  <r>
    <x v="87"/>
    <x v="59"/>
    <x v="3"/>
    <s v=""/>
    <n v="0"/>
    <m/>
    <m/>
    <m/>
    <m/>
    <n v="0"/>
  </r>
  <r>
    <x v="88"/>
    <x v="0"/>
    <x v="3"/>
    <s v=""/>
    <n v="0"/>
    <m/>
    <m/>
    <m/>
    <m/>
    <n v="0"/>
  </r>
  <r>
    <x v="89"/>
    <x v="60"/>
    <x v="3"/>
    <s v=""/>
    <n v="0"/>
    <m/>
    <m/>
    <m/>
    <m/>
    <n v="0"/>
  </r>
  <r>
    <x v="90"/>
    <x v="61"/>
    <x v="3"/>
    <s v=""/>
    <n v="0"/>
    <m/>
    <m/>
    <m/>
    <m/>
    <n v="0"/>
  </r>
  <r>
    <x v="91"/>
    <x v="0"/>
    <x v="3"/>
    <s v=""/>
    <n v="0"/>
    <m/>
    <m/>
    <m/>
    <m/>
    <n v="0"/>
  </r>
  <r>
    <x v="92"/>
    <x v="62"/>
    <x v="3"/>
    <s v=""/>
    <n v="0"/>
    <m/>
    <m/>
    <m/>
    <m/>
    <n v="0"/>
  </r>
  <r>
    <x v="93"/>
    <x v="63"/>
    <x v="3"/>
    <s v=""/>
    <n v="0"/>
    <m/>
    <m/>
    <m/>
    <m/>
    <n v="0"/>
  </r>
  <r>
    <x v="94"/>
    <x v="64"/>
    <x v="3"/>
    <s v=""/>
    <n v="0"/>
    <m/>
    <m/>
    <m/>
    <m/>
    <n v="0"/>
  </r>
  <r>
    <x v="95"/>
    <x v="0"/>
    <x v="3"/>
    <s v=""/>
    <n v="0"/>
    <m/>
    <m/>
    <m/>
    <m/>
    <n v="0"/>
  </r>
  <r>
    <x v="96"/>
    <x v="65"/>
    <x v="3"/>
    <s v=""/>
    <n v="0"/>
    <m/>
    <m/>
    <m/>
    <m/>
    <n v="0"/>
  </r>
  <r>
    <x v="97"/>
    <x v="66"/>
    <x v="3"/>
    <s v=""/>
    <n v="0"/>
    <m/>
    <m/>
    <m/>
    <m/>
    <n v="0"/>
  </r>
  <r>
    <x v="98"/>
    <x v="0"/>
    <x v="3"/>
    <s v=""/>
    <n v="0"/>
    <m/>
    <m/>
    <m/>
    <m/>
    <n v="0"/>
  </r>
  <r>
    <x v="99"/>
    <x v="0"/>
    <x v="3"/>
    <s v=""/>
    <n v="0"/>
    <m/>
    <m/>
    <m/>
    <m/>
    <n v="0"/>
  </r>
  <r>
    <x v="100"/>
    <x v="0"/>
    <x v="3"/>
    <s v=""/>
    <n v="0"/>
    <m/>
    <m/>
    <m/>
    <m/>
    <n v="0"/>
  </r>
  <r>
    <x v="101"/>
    <x v="67"/>
    <x v="3"/>
    <s v=""/>
    <n v="0"/>
    <m/>
    <m/>
    <m/>
    <m/>
    <n v="0"/>
  </r>
  <r>
    <x v="102"/>
    <x v="68"/>
    <x v="4"/>
    <s v=""/>
    <n v="0"/>
    <m/>
    <m/>
    <m/>
    <m/>
    <n v="0"/>
  </r>
  <r>
    <x v="102"/>
    <x v="68"/>
    <x v="4"/>
    <s v=""/>
    <n v="0"/>
    <m/>
    <m/>
    <m/>
    <m/>
    <n v="0"/>
  </r>
  <r>
    <x v="102"/>
    <x v="68"/>
    <x v="4"/>
    <s v=""/>
    <n v="0"/>
    <m/>
    <m/>
    <m/>
    <m/>
    <n v="0"/>
  </r>
  <r>
    <x v="102"/>
    <x v="68"/>
    <x v="4"/>
    <s v=""/>
    <n v="0"/>
    <m/>
    <m/>
    <m/>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2" cacheId="0" dataOnRows="1" applyNumberFormats="0" applyBorderFormats="0" applyFontFormats="0" applyPatternFormats="0" applyAlignmentFormats="0" applyWidthHeightFormats="1" dataCaption="Valores" updatedVersion="8" minRefreshableVersion="3" itemPrintTitles="1" createdVersion="6" indent="0" outline="1" outlineData="1" multipleFieldFilters="0" chartFormat="1">
  <location ref="A9:B19" firstHeaderRow="1" firstDataRow="1" firstDataCol="1" rowPageCount="1" colPageCount="1"/>
  <pivotFields count="19">
    <pivotField axis="axisPage" multipleItemSelectionAllowed="1" showAll="0">
      <items count="23">
        <item x="10"/>
        <item x="0"/>
        <item m="1" x="21"/>
        <item x="2"/>
        <item x="3"/>
        <item x="4"/>
        <item x="5"/>
        <item x="6"/>
        <item x="7"/>
        <item x="8"/>
        <item x="9"/>
        <item x="11"/>
        <item x="12"/>
        <item x="13"/>
        <item x="14"/>
        <item x="15"/>
        <item x="16"/>
        <item x="17"/>
        <item x="18"/>
        <item x="19"/>
        <item x="20"/>
        <item x="1"/>
        <item t="default"/>
      </items>
    </pivotField>
    <pivotField showAll="0"/>
    <pivotField showAll="0"/>
    <pivotField showAll="0"/>
    <pivotField showAll="0"/>
    <pivotField showAll="0"/>
    <pivotField showAll="0" defaultSubtota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10">
    <i>
      <x/>
    </i>
    <i i="1">
      <x v="1"/>
    </i>
    <i i="2">
      <x v="2"/>
    </i>
    <i i="3">
      <x v="3"/>
    </i>
    <i i="4">
      <x v="4"/>
    </i>
    <i i="5">
      <x v="5"/>
    </i>
    <i i="6">
      <x v="6"/>
    </i>
    <i i="7">
      <x v="7"/>
    </i>
    <i i="8">
      <x v="8"/>
    </i>
    <i i="9">
      <x v="9"/>
    </i>
  </rowItems>
  <colItems count="1">
    <i/>
  </colItems>
  <pageFields count="1">
    <pageField fld="0" hier="-1"/>
  </pageFields>
  <dataFields count="10">
    <dataField name="Promedio de Enfoque sistémico" fld="9" subtotal="average" baseField="0" baseItem="0" numFmtId="166"/>
    <dataField name="Promedio de Enfoque proactivo" fld="10" subtotal="average" baseField="0" baseItem="0" numFmtId="166"/>
    <dataField name="Promedio de Enfoque evaluado y mejorado" fld="11" subtotal="average" baseField="0" baseItem="0" numFmtId="166"/>
    <dataField name="Promedio de Despliegue en la institución" fld="12" subtotal="average" baseField="0" baseItem="0" numFmtId="166"/>
    <dataField name="Promedio de Apropiación por el cliente interno y/o externo" fld="13" subtotal="average" baseField="0" baseItem="0" numFmtId="166"/>
    <dataField name="Promedio de Pertinencia" fld="14" subtotal="average" baseField="0" baseItem="0" numFmtId="166"/>
    <dataField name="Promedio de Consistencia" fld="15" subtotal="average" baseField="0" baseItem="0" numFmtId="166"/>
    <dataField name="Promedio de Avance de la medición" fld="16" subtotal="average" baseField="0" baseItem="0" numFmtId="166"/>
    <dataField name="Promedio de Tendencia" fld="17" subtotal="average" baseField="0" baseItem="0" numFmtId="166"/>
    <dataField name="Promedio de Comparación" fld="18" subtotal="average" baseField="0" baseItem="0" numFmtId="166"/>
  </dataFields>
  <formats count="24">
    <format dxfId="113">
      <pivotArea dataOnly="0" labelOnly="1" fieldPosition="0">
        <references count="1">
          <reference field="0" count="0"/>
        </references>
      </pivotArea>
    </format>
    <format dxfId="112">
      <pivotArea dataOnly="0" labelOnly="1" grandRow="1" outline="0" fieldPosition="0"/>
    </format>
    <format dxfId="111">
      <pivotArea outline="0" collapsedLevelsAreSubtotals="1" fieldPosition="0"/>
    </format>
    <format dxfId="110">
      <pivotArea outline="0" collapsedLevelsAreSubtotals="1" fieldPosition="0"/>
    </format>
    <format dxfId="109">
      <pivotArea dataOnly="0" labelOnly="1" outline="0" fieldPosition="0">
        <references count="1">
          <reference field="4294967294" count="10">
            <x v="0"/>
            <x v="1"/>
            <x v="2"/>
            <x v="3"/>
            <x v="4"/>
            <x v="5"/>
            <x v="6"/>
            <x v="7"/>
            <x v="8"/>
            <x v="9"/>
          </reference>
        </references>
      </pivotArea>
    </format>
    <format dxfId="108">
      <pivotArea outline="0" fieldPosition="0">
        <references count="1">
          <reference field="4294967294" count="1">
            <x v="0"/>
          </reference>
        </references>
      </pivotArea>
    </format>
    <format dxfId="107">
      <pivotArea outline="0" fieldPosition="0">
        <references count="1">
          <reference field="4294967294" count="1">
            <x v="1"/>
          </reference>
        </references>
      </pivotArea>
    </format>
    <format dxfId="106">
      <pivotArea outline="0" fieldPosition="0">
        <references count="1">
          <reference field="4294967294" count="1">
            <x v="2"/>
          </reference>
        </references>
      </pivotArea>
    </format>
    <format dxfId="105">
      <pivotArea outline="0" fieldPosition="0">
        <references count="1">
          <reference field="4294967294" count="1">
            <x v="3"/>
          </reference>
        </references>
      </pivotArea>
    </format>
    <format dxfId="104">
      <pivotArea outline="0" fieldPosition="0">
        <references count="1">
          <reference field="4294967294" count="1">
            <x v="4"/>
          </reference>
        </references>
      </pivotArea>
    </format>
    <format dxfId="103">
      <pivotArea outline="0" fieldPosition="0">
        <references count="1">
          <reference field="4294967294" count="1">
            <x v="5"/>
          </reference>
        </references>
      </pivotArea>
    </format>
    <format dxfId="102">
      <pivotArea outline="0" fieldPosition="0">
        <references count="1">
          <reference field="4294967294" count="1">
            <x v="6"/>
          </reference>
        </references>
      </pivotArea>
    </format>
    <format dxfId="101">
      <pivotArea outline="0" fieldPosition="0">
        <references count="1">
          <reference field="4294967294" count="1">
            <x v="7"/>
          </reference>
        </references>
      </pivotArea>
    </format>
    <format dxfId="100">
      <pivotArea outline="0" fieldPosition="0">
        <references count="1">
          <reference field="4294967294" count="1">
            <x v="8"/>
          </reference>
        </references>
      </pivotArea>
    </format>
    <format dxfId="99">
      <pivotArea outline="0" fieldPosition="0">
        <references count="1">
          <reference field="4294967294" count="1">
            <x v="9"/>
          </reference>
        </references>
      </pivotArea>
    </format>
    <format dxfId="98">
      <pivotArea dataOnly="0" labelOnly="1" outline="0" fieldPosition="0">
        <references count="1">
          <reference field="4294967294" count="10">
            <x v="0"/>
            <x v="1"/>
            <x v="2"/>
            <x v="3"/>
            <x v="4"/>
            <x v="5"/>
            <x v="6"/>
            <x v="7"/>
            <x v="8"/>
            <x v="9"/>
          </reference>
        </references>
      </pivotArea>
    </format>
    <format dxfId="97">
      <pivotArea field="0" type="button" dataOnly="0" labelOnly="1" outline="0" axis="axisPage" fieldPosition="0"/>
    </format>
    <format dxfId="96">
      <pivotArea field="-2" type="button" dataOnly="0" labelOnly="1" outline="0" axis="axisRow" fieldPosition="0"/>
    </format>
    <format dxfId="95">
      <pivotArea dataOnly="0" labelOnly="1" outline="0" fieldPosition="0">
        <references count="1">
          <reference field="4294967294" count="10">
            <x v="0"/>
            <x v="1"/>
            <x v="2"/>
            <x v="3"/>
            <x v="4"/>
            <x v="5"/>
            <x v="6"/>
            <x v="7"/>
            <x v="8"/>
            <x v="9"/>
          </reference>
        </references>
      </pivotArea>
    </format>
    <format dxfId="94">
      <pivotArea field="0" type="button" dataOnly="0" labelOnly="1" outline="0" axis="axisPage" fieldPosition="0"/>
    </format>
    <format dxfId="93">
      <pivotArea field="0" type="button" dataOnly="0" labelOnly="1" outline="0" axis="axisPage" fieldPosition="0"/>
    </format>
    <format dxfId="92">
      <pivotArea field="0" type="button" dataOnly="0" labelOnly="1" outline="0" axis="axisPage" fieldPosition="0"/>
    </format>
    <format dxfId="91">
      <pivotArea field="-2" type="button" dataOnly="0" labelOnly="1" outline="0" axis="axisRow" fieldPosition="0"/>
    </format>
    <format dxfId="90">
      <pivotArea field="-2" type="button" dataOnly="0" labelOnly="1" outline="0" axis="axisRow" fieldPosition="0"/>
    </format>
  </formats>
  <chartFormats count="11">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 chart="0" format="9" series="1">
      <pivotArea type="data" outline="0" fieldPosition="0">
        <references count="1">
          <reference field="4294967294" count="1" selected="0">
            <x v="9"/>
          </reference>
        </references>
      </pivotArea>
    </chartFormat>
    <chartFormat chart="0" format="18" series="1">
      <pivotArea type="data" outline="0" fieldPosition="0">
        <references count="2">
          <reference field="4294967294" count="1" selected="0">
            <x v="0"/>
          </reference>
          <reference field="0" count="1" selected="0">
            <x v="0"/>
          </reference>
        </references>
      </pivotArea>
    </chartFormat>
  </chartFormats>
  <pivotTableStyleInfo name="PivotStyleLight7" showRowHeaders="1" showColHeaders="1" showRowStripes="1"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8" minRefreshableVersion="3" showDrill="0" useAutoFormatting="1" rowGrandTotals="0" colGrandTotals="0" itemPrintTitles="1" createdVersion="8" indent="0" compact="0" compactData="0" multipleFieldFilters="0">
  <location ref="A3:D4" firstHeaderRow="1" firstDataRow="1" firstDataCol="3"/>
  <pivotFields count="10">
    <pivotField axis="axisRow" compact="0" outline="0" subtotalTop="0" showAll="0" defaultSubtotal="0">
      <items count="103">
        <item x="102"/>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0"/>
      </items>
    </pivotField>
    <pivotField axis="axisRow" compact="0" outline="0" showAll="0" measureFilter="1" defaultSubtotal="0">
      <items count="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s>
    </pivotField>
    <pivotField axis="axisRow" compact="0" outline="0" showAll="0" defaultSubtotal="0">
      <items count="5">
        <item x="3"/>
        <item x="0"/>
        <item x="4"/>
        <item x="1"/>
        <item x="2"/>
      </items>
    </pivotField>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s>
  <rowFields count="3">
    <field x="0"/>
    <field x="1"/>
    <field x="2"/>
  </rowFields>
  <rowItems count="1">
    <i>
      <x v="1"/>
      <x v="1"/>
      <x v="3"/>
    </i>
  </rowItems>
  <colItems count="1">
    <i/>
  </colItems>
  <dataFields count="1">
    <dataField name="_ TOTAL" fld="9" baseField="0" baseItem="89"/>
  </dataFields>
  <formats count="5">
    <format dxfId="89">
      <pivotArea field="1" type="button" dataOnly="0" labelOnly="1" outline="0" axis="axisRow" fieldPosition="1"/>
    </format>
    <format dxfId="88">
      <pivotArea dataOnly="0" labelOnly="1" fieldPosition="0">
        <references count="1">
          <reference field="1" count="38">
            <x v="0"/>
            <x v="1"/>
            <x v="2"/>
            <x v="3"/>
            <x v="4"/>
            <x v="5"/>
            <x v="6"/>
            <x v="7"/>
            <x v="8"/>
            <x v="9"/>
            <x v="10"/>
            <x v="11"/>
            <x v="12"/>
            <x v="13"/>
            <x v="14"/>
            <x v="15"/>
            <x v="16"/>
            <x v="17"/>
            <x v="18"/>
            <x v="19"/>
            <x v="20"/>
            <x v="21"/>
            <x v="22"/>
            <x v="23"/>
            <x v="24"/>
            <x v="25"/>
            <x v="26"/>
            <x v="27"/>
            <x v="28"/>
            <x v="29"/>
            <x v="30"/>
            <x v="31"/>
            <x v="32"/>
            <x v="33"/>
            <x v="34"/>
            <x v="35"/>
            <x v="36"/>
            <x v="37"/>
          </reference>
        </references>
      </pivotArea>
    </format>
    <format dxfId="87">
      <pivotArea dataOnly="0" labelOnly="1" fieldPosition="0">
        <references count="1">
          <reference field="1" count="29">
            <x v="38"/>
            <x v="39"/>
            <x v="40"/>
            <x v="41"/>
            <x v="42"/>
            <x v="43"/>
            <x v="44"/>
            <x v="45"/>
            <x v="46"/>
            <x v="47"/>
            <x v="48"/>
            <x v="49"/>
            <x v="50"/>
            <x v="51"/>
            <x v="52"/>
            <x v="53"/>
            <x v="54"/>
            <x v="55"/>
            <x v="56"/>
            <x v="57"/>
            <x v="58"/>
            <x v="59"/>
            <x v="60"/>
            <x v="61"/>
            <x v="62"/>
            <x v="63"/>
            <x v="64"/>
            <x v="65"/>
            <x v="66"/>
          </reference>
        </references>
      </pivotArea>
    </format>
    <format dxfId="86">
      <pivotArea dataOnly="0" labelOnly="1" fieldPosition="0">
        <references count="1">
          <reference field="1" count="2">
            <x v="67"/>
            <x v="68"/>
          </reference>
        </references>
      </pivotArea>
    </format>
    <format dxfId="85">
      <pivotArea dataOnly="0" labelOnly="1" grandRow="1" outline="0" fieldPosition="0"/>
    </format>
  </formats>
  <pivotTableStyleInfo name="PivotStyleLight16" showRowHeaders="1" showColHeaders="1" showRowStripes="0" showColStripes="0" showLastColumn="1"/>
  <filters count="1">
    <filter fld="1" type="valueGreaterThanOrEqual" evalOrder="-1" id="3" iMeasureFld="0">
      <autoFilter ref="A1">
        <filterColumn colId="0">
          <customFilters>
            <customFilter operator="greaterThanOrEqual" val="75"/>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2" name="Tabla2" displayName="Tabla2" ref="A14:X111" totalsRowShown="0" headerRowDxfId="62" dataDxfId="60" headerRowBorderDxfId="61" tableBorderDxfId="59">
  <autoFilter ref="A14:X111"/>
  <tableColumns count="24">
    <tableColumn id="1" name="OPORTUNIDAD DE MEJORA" dataDxfId="58">
      <calculatedColumnFormula>+'4.CAL ESPERADA Y OBSERVADA'!C8</calculatedColumnFormula>
    </tableColumn>
    <tableColumn id="2" name="QUÉ/ACCIÓN" dataDxfId="57"/>
    <tableColumn id="3" name="CÓMO" dataDxfId="56"/>
    <tableColumn id="4" name="POR QUÉ" dataDxfId="55"/>
    <tableColumn id="5" name="DÓNDE" dataDxfId="54"/>
    <tableColumn id="6" name="CUANDO INICIA" dataDxfId="53"/>
    <tableColumn id="7" name="CUANDO FINALIZA" dataDxfId="52"/>
    <tableColumn id="8" name="QUIEN" dataDxfId="51"/>
    <tableColumn id="12" name="FECHA DE SEGUIMIENTO" dataDxfId="50"/>
    <tableColumn id="13" name="DESCRIPCIÓN DE ACTIVIDADES REALIZADAS" dataDxfId="49"/>
    <tableColumn id="14" name="ESTADO DE CUMPLIMIENTO" dataDxfId="48"/>
    <tableColumn id="16" name="PROBLEMAS EN EL CUMPLIMIENTO DEL PLAN" dataDxfId="47"/>
    <tableColumn id="17" name="FECHA DE SEGUIMIENTO2" dataDxfId="46"/>
    <tableColumn id="18" name="DESCRIPCIÓN DE ACTIVIDADES REALIZADAS2" dataDxfId="45"/>
    <tableColumn id="19" name="ESTADO DE CUMPLIMIENTO3" dataDxfId="44"/>
    <tableColumn id="20" name="PROBLEMAS EN EL CUMPLIMIENTO DEL PLAN3" dataDxfId="43"/>
    <tableColumn id="21" name="FECHA DE SEGUIMIENTO3" dataDxfId="42"/>
    <tableColumn id="22" name="DESCRIPCIÓN DE ACTIVIDADES REALIZADAS3" dataDxfId="41"/>
    <tableColumn id="23" name="ESTADO DE CUMPLIMIENTO4" dataDxfId="40"/>
    <tableColumn id="24" name="PROBLEMAS EN EL CUMPLIMIENTO DEL PLAN4" dataDxfId="39"/>
    <tableColumn id="25" name="FECHA DE SEGUIMIENTO4" dataDxfId="38"/>
    <tableColumn id="26" name="DESCRIPCIÓN DE ACTIVIDADES REALIZADAS4" dataDxfId="37"/>
    <tableColumn id="27" name="ESTADO DE CUMPLIMIENTO2" dataDxfId="36"/>
    <tableColumn id="28" name="PROBLEMAS EN EL CUMPLIMIENTO DEL PLAN2" dataDxfId="35"/>
  </tableColumns>
  <tableStyleInfo name="TableStyleLight10" showFirstColumn="0" showLastColumn="0" showRowStripes="1" showColumnStripes="1"/>
</table>
</file>

<file path=xl/tables/table2.xml><?xml version="1.0" encoding="utf-8"?>
<table xmlns="http://schemas.openxmlformats.org/spreadsheetml/2006/main" id="3" name="Tabla24" displayName="Tabla24" ref="A7:O104" totalsRowShown="0" headerRowDxfId="34" dataDxfId="32" headerRowBorderDxfId="33" tableBorderDxfId="31" totalsRowBorderDxfId="30">
  <autoFilter ref="A7:O104"/>
  <tableColumns count="15">
    <tableColumn id="1" name="OPORTUNIDAD DE MEJORA" dataDxfId="29">
      <calculatedColumnFormula>+'4.CAL ESPERADA Y OBSERVADA'!C8</calculatedColumnFormula>
    </tableColumn>
    <tableColumn id="2" name="NOMBRE DEL INDICADOR" dataDxfId="28"/>
    <tableColumn id="3" name="META" dataDxfId="27" dataCellStyle="Porcentaje"/>
    <tableColumn id="72" name="FECHA SEGUIMIENTO 1" dataDxfId="26"/>
    <tableColumn id="4" name="RESULTADO SEGUIMIENTO 1" dataDxfId="25"/>
    <tableColumn id="73" name="¿SE REQUIERE REPLANTEAR ACCIONES DE MEJORA?" dataDxfId="24"/>
    <tableColumn id="5" name="FECHA SEGUIMIENTO 2" dataDxfId="23" dataCellStyle="Porcentaje"/>
    <tableColumn id="6" name="RESULTADO SEGUIMIENTO 2" dataDxfId="22"/>
    <tableColumn id="74" name="¿SE REQUIERE REPLANTEAR ACCIONES DE MEJORA?2" dataDxfId="21"/>
    <tableColumn id="7" name="FECHA SEGUIMIENTO 3" dataDxfId="20" dataCellStyle="Porcentaje"/>
    <tableColumn id="8" name="RESULTADO SEGUIMIENTO 3" dataDxfId="19"/>
    <tableColumn id="75" name="¿SE REQUIERE REPLANTEAR ACCIONES DE MEJORA?3" dataDxfId="18"/>
    <tableColumn id="12" name="FECHA SEGUIMIENTO 4" dataDxfId="17" dataCellStyle="Porcentaje"/>
    <tableColumn id="13" name="RESULTADO SEGUIMIENTO 4" dataDxfId="16"/>
    <tableColumn id="76" name="¿SE REQUIERE REPLANTEAR ACCIONES DE MEJORA?4" dataDxfId="15"/>
  </tableColumns>
  <tableStyleInfo name="TableStyleLight10" showFirstColumn="0" showLastColumn="0" showRowStripes="1" showColumnStripes="1"/>
</table>
</file>

<file path=xl/tables/table3.xml><?xml version="1.0" encoding="utf-8"?>
<table xmlns="http://schemas.openxmlformats.org/spreadsheetml/2006/main" id="4" name="Tabla245" displayName="Tabla245" ref="A7:J104" totalsRowShown="0" headerRowDxfId="14" dataDxfId="12" headerRowBorderDxfId="13" tableBorderDxfId="11" totalsRowBorderDxfId="10">
  <autoFilter ref="A7:J104"/>
  <tableColumns count="10">
    <tableColumn id="1" name="OPORTUNIDAD DE MEJORA" dataDxfId="9">
      <calculatedColumnFormula>+'4.CAL ESPERADA Y OBSERVADA'!C8</calculatedColumnFormula>
    </tableColumn>
    <tableColumn id="2" name="NOMBRE DEL INDICADOR" dataDxfId="8"/>
    <tableColumn id="3" name="META" dataDxfId="7" dataCellStyle="Porcentaje"/>
    <tableColumn id="72" name="RESULTADO MEDICIÓN FINAL" dataDxfId="6"/>
    <tableColumn id="4" name="DESCRIPCIÓN DE LAS ACCIONES DE MEJORAMIENTO IMPLEMENTADAS" dataDxfId="5"/>
    <tableColumn id="73" name="DESCRIPCIÓN DE LOS DOCUMENTOS ESTANDARIZADOS" dataDxfId="4"/>
    <tableColumn id="5" name="APRENDIZAJE ORGANIZACIONAL" dataDxfId="3"/>
    <tableColumn id="77" name="FECHA SOCIALIZACIÓN DE DOCUMENTOS ESTANDARIZADOS" dataDxfId="2"/>
    <tableColumn id="6" name="CONTINUIDAD DE LA MEJORA (Describir acciones pendientes)" dataDxfId="1"/>
    <tableColumn id="74" name="¿POSIBILIDAD DE MEJORA? _x000a_SI - NO" dataDxfId="0"/>
  </tableColumns>
  <tableStyleInfo name="TableStyleLight10" showFirstColumn="0" showLastColumn="0" showRowStripes="1" showColumnStripes="1"/>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22-02-28T17:33:43.43" personId="{82CCCF48-D300-4C76-ABB1-847F757B4510}" id="{A3836017-4A17-44B8-982F-DAACA9FC1EEE}">
    <text>Adaptado del Ministerio de Salud y Protección Social.</text>
  </threadedComment>
</ThreadedComments>
</file>

<file path=xl/threadedComments/threadedComment2.xml><?xml version="1.0" encoding="utf-8"?>
<ThreadedComments xmlns="http://schemas.microsoft.com/office/spreadsheetml/2018/threadedcomments" xmlns:x="http://schemas.openxmlformats.org/spreadsheetml/2006/main">
  <threadedComment ref="K7" dT="2022-03-01T21:25:27.54" personId="{82CCCF48-D300-4C76-ABB1-847F757B4510}" id="{66C91717-5D5E-4B71-B1DF-B46E64BD8A14}">
    <text>NOTA IMPORTANTE: No registre ninguna calificación como cero (0) en la evaluación cuantitativa, ya que afectará ñps resultados que se calculan en la hoja "1b. GRAF RADAR". 
Para los criterios que no le apliquen, deje las celdas coloreada con color negro.</text>
  </threadedComment>
  <threadedComment ref="A9" dT="2022-03-01T20:49:44.55" personId="{82CCCF48-D300-4C76-ABB1-847F757B4510}" id="{AEBE4C32-D010-4282-9EDD-16A5BE8BBBB6}">
    <text>Corresponde a la agrupación de prácticas seguras que realiza la guía del ministerio.</text>
  </threadedComment>
  <threadedComment ref="B9" dT="2022-03-01T20:50:18.51" personId="{82CCCF48-D300-4C76-ABB1-847F757B4510}" id="{0750FB03-CB7E-4EFE-9000-F73970BD9367}">
    <text>Fuentes: 
Fuente de los criterios de practicas seguras: Guía Técnicas Buenas prácticas de seguridad del paciente en la atención en Salud. Ministerio de la Protección Social. Versión 001.  2010. 
Disponible en: https://www.minsalud.gov.co/salud/CAS/Paginas/seguridad-del-paciente.aspx
* Estrategia de Seguridad del Paciente del Sistema Nacional de Salud - Ministerio de sanidad, servicios sociales e igualdad. Madrid. 2014</text>
  </threadedComment>
  <threadedComment ref="E9" dT="2022-03-01T20:46:37.73" personId="{82CCCF48-D300-4C76-ABB1-847F757B4510}" id="{DC578327-7B97-4171-A912-68DCFFB81FE5}">
    <text>Frente a cada criterio debe evaluar si la práctica propuesta es susceptible de mejora o identifica fallas en la aplicación en su institución.</text>
  </threadedComment>
  <threadedComment ref="F9" dT="2022-03-02T20:35:52.89" personId="{82CCCF48-D300-4C76-ABB1-847F757B4510}" id="{545423BF-9865-41BC-B398-323E96963D31}">
    <text>Recuerde que una fortaleza se define como los mecanismos, políticas, procedimientos y procesos que ya operan en la institución y que han permitido alcanzar logros o resultados que representan un éxito o le brindan una ventaja competitiva.</text>
  </threadedComment>
  <threadedComment ref="G9" dT="2022-03-02T20:36:29.82" personId="{82CCCF48-D300-4C76-ABB1-847F757B4510}" id="{56671BF8-5D19-492D-9C69-7754BC75E919}">
    <text>Registros, declaraciones de hechos o cualquier otra información que permiten evidenciar la fortaleza y que son verificables.</text>
  </threadedComment>
  <threadedComment ref="H9" dT="2022-03-02T20:38:50.87" personId="{82CCCF48-D300-4C76-ABB1-847F757B4510}" id="{D63B1BE8-A6BD-4DAC-AC36-A5D31DA84AD7}">
    <text>Son las estrategias o mecanismos que deberán ser implementados para dar cumplimiento al criterio propuesto y se sugiere redactar teniendo en cuenta que cumpla con el enfoque, la implementación o el resultado. Por ejemplo: Establecer indicadores que permitan monitorear las directrices impartidas por la organización frente a la privacidad y la confidencialidad de la información (oportunidad de mejora relacionada con los resultados).</text>
  </threadedComment>
  <threadedComment ref="I9" dT="2022-03-01T21:13:27.76" personId="{82CCCF48-D300-4C76-ABB1-847F757B4510}" id="{2D9C81AC-6FFA-42C3-95D8-1C7376430807}">
    <text>Indique si la oportunidad de mejora está asociada a alguna fuente de mejoramiento.
De la lista desplegable, selecciones cada tipo de fuente como oportunidad de mejora.</text>
  </threadedComment>
  <threadedComment ref="J9" dT="2022-03-01T21:17:30.33" personId="{82CCCF48-D300-4C76-ABB1-847F757B4510}" id="{DECD956C-5B99-47C5-90AA-21D67AFC8AA0}">
    <text>En este se debe registrar el nombre del proceso que se impactará con la implementación de la oportunidad de mejora.</text>
  </threadedComment>
  <threadedComment ref="E11" dT="2022-03-03T20:31:59.69" personId="{82CCCF48-D300-4C76-ABB1-847F757B4510}" id="{DED471E5-0E59-408D-9162-F57923FF8D25}">
    <text>Para esta actividad, el ESM debe contar con encuesta de conocimiento por cada capacitación, generando un informe de resultados confiables.</text>
  </threadedComment>
  <threadedComment ref="E21" dT="2022-03-02T15:52:07.21" personId="{82CCCF48-D300-4C76-ABB1-847F757B4510}" id="{C7D953F6-1B32-437F-B6DC-CBDEC2D38121}">
    <text>Para verificar la metodologia de paciente trazador se puede visitar el link https://www.minsalud.gov.co/sites/rid/Lists/BibliotecaDigital/RIDE/DE/CA/Monitorear-aspectos-claves-seguridad-paciente.pdf</text>
  </threadedComment>
  <threadedComment ref="E45" dT="2022-03-02T16:26:45.15" personId="{82CCCF48-D300-4C76-ABB1-847F757B4510}" id="{5A31F800-FE5D-4101-950C-B92EC018069D}">
    <text>Deifnición tomada del paquete instruccional "ASEGURAR LA CORRECTA IDENTIFICACIÓN DEL PACIENTE EN LOS PROCESOS ASISTENCIALES", linkhttps://www.minsalud.gov.co/sites/rid/Lists/BibliotecaDigital/RIDE/DE/CA/asegurar-identificacion-paciente-procesos-asistenciales.pdf
Verificación cruzada: Procedimiento mediante el cual el prestador de salud
identifica a una persona determinada (paciente) a través de dos mecanismos
como mínimo, ejemplo: verbal y a través de brazalete.</text>
  </threadedComment>
  <threadedComment ref="E71" dT="2022-03-02T17:26:38.98" personId="{82CCCF48-D300-4C76-ABB1-847F757B4510}" id="{121B92F1-3A2D-4C33-AA7B-AF4B2FBCE078}">
    <text>Tomado del link https://www.minsalud.gov.co/sites/rid/Lists/BibliotecaDigital/RIDE/DE/CA/reducir-riesgo-atencion-pacientes-enfermedad-mental.pdf</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2-03-02T21:19:47.37" personId="{82CCCF48-D300-4C76-ABB1-847F757B4510}" id="{3174B7B0-FF89-495C-9B68-BDB70628721E}">
    <text>de clic en el icono (tabla que se encuentra en la parte superior) y automaticamente se llevarán a esa hoja las oportunidades de mejora que obtuvieron calificación igual o superior a 75 puntos.</text>
  </threadedComment>
  <threadedComment ref="C7" dT="2022-03-02T21:19:47.37" personId="{82CCCF48-D300-4C76-ABB1-847F757B4510}" id="{3174B7B0-FF89-495D-9B68-BDB70628721E}">
    <text>de clic en el icono (tabla que se encuentra en la parte superior) y automaticamente se llevarán a esa hoja las oportunidades de mejora que obtuvieron calificación igual o superior a 75 puntos.</text>
  </threadedComment>
  <threadedComment ref="D7" dT="2022-03-02T21:20:38.74" personId="{82CCCF48-D300-4C76-ABB1-847F757B4510}" id="{8C7C7C94-4E99-4883-A115-B18B8E03280E}">
    <text>Registre el nombre del indicador que va a asociar para evidenciar el mejoramiento.
Se debe tener en cuenta que un indicador puede monitorear varias oportunidades de mejora.</text>
  </threadedComment>
  <threadedComment ref="E7" dT="2022-03-02T21:23:48.14" personId="{82CCCF48-D300-4C76-ABB1-847F757B4510}" id="{E07E5689-441F-41D9-866A-727DDA1EB7C4}">
    <text>Indique de manera númerica la meta del indicador.</text>
  </threadedComment>
  <threadedComment ref="F7" dT="2022-03-02T21:24:21.37" personId="{82CCCF48-D300-4C76-ABB1-847F757B4510}" id="{02804506-DA07-4BAB-A7CD-C9B02F09853C}">
    <text>Indique si se espera que el indicador aumente su valor como evidencia de mejoramiento o si se espera que decrezca.</text>
  </threadedComment>
  <threadedComment ref="G7" dT="2022-03-02T21:25:16.37" personId="{82CCCF48-D300-4C76-ABB1-847F757B4510}" id="{062133E9-F09B-45C6-B3E8-D9E44CBA0EE8}">
    <text>Exprese la fórmula para el cálculo del indicador, por ej: numerador/denominador*100</text>
  </threadedComment>
  <threadedComment ref="H7" dT="2022-03-02T21:25:51.33" personId="{82CCCF48-D300-4C76-ABB1-847F757B4510}" id="{FCFE496D-ABDE-4069-87F7-C0617454B74A}">
    <text>Registre de donde se tomará la fuente para calcular el resultado del indicador.</text>
  </threadedComment>
  <threadedComment ref="I7" dT="2022-03-02T21:26:18.83" personId="{82CCCF48-D300-4C76-ABB1-847F757B4510}" id="{D7FAE70A-88F3-4DF5-844D-9998E0805C6B}">
    <text>Asigne un responsable por el monitoreo y registro de la información del indicador.</text>
  </threadedComment>
  <threadedComment ref="J7" dT="2022-03-02T21:26:36.70" personId="{82CCCF48-D300-4C76-ABB1-847F757B4510}" id="{95471703-0DAD-457D-B6AC-ED5BBD43416C}">
    <text>Cada cuanto deberá medirse el indicador.</text>
  </threadedComment>
  <threadedComment ref="K7" dT="2022-03-02T21:30:17.98" personId="{82CCCF48-D300-4C76-ABB1-847F757B4510}" id="{BF9A8980-2798-42F6-A613-57E20DD3AEA7}">
    <text>Fecha de la primera auditoria en la cual se realiza la medición de indicadores.</text>
  </threadedComment>
  <threadedComment ref="L7" dT="2022-03-02T21:30:46.74" personId="{82CCCF48-D300-4C76-ABB1-847F757B4510}" id="{0F74FEED-705F-4D00-B796-8E921FA5CC6F}">
    <text>Registre el valor de la medición inicial del indicador.</text>
  </threadedComment>
  <threadedComment ref="M7" dT="2022-03-02T21:31:08.26" personId="{82CCCF48-D300-4C76-ABB1-847F757B4510}" id="{BBD25E23-5137-4F4F-BFF4-DE7C418AF4D4}">
    <text>Diferencia en la meta y la calidad observada inicial.</text>
  </threadedComment>
</ThreadedComments>
</file>

<file path=xl/threadedComments/threadedComment4.xml><?xml version="1.0" encoding="utf-8"?>
<ThreadedComments xmlns="http://schemas.microsoft.com/office/spreadsheetml/2018/threadedcomments" xmlns:x="http://schemas.openxmlformats.org/spreadsheetml/2006/main">
  <threadedComment ref="A6" dT="2022-03-02T20:28:10.30" personId="{82CCCF48-D300-4C76-ABB1-847F757B4510}" id="{2009B495-6F4A-43D8-BD64-39F26175EAB5}">
    <text>En el campo "PRACTICA SEGURA" selecciones la práctica o las prácticas de las que desea obtener el resultado consolidado por cada variable.
Luego, sobre la tabla dinamica, de clic derecho y seleccione la opción "ACTUALIZAR" de esta forma se mostrara actualizada la tabla de datos y el gráfico radar con los resultados registrados en la autoevaluación por cada una de las variables calificadas en la autoevaluación cuantitativa.</text>
  </threadedComment>
</ThreadedComments>
</file>

<file path=xl/threadedComments/threadedComment5.xml><?xml version="1.0" encoding="utf-8"?>
<ThreadedComments xmlns="http://schemas.microsoft.com/office/spreadsheetml/2018/threadedcomments" xmlns:x="http://schemas.openxmlformats.org/spreadsheetml/2006/main">
  <threadedComment ref="I6" dT="2022-03-02T21:04:20.97" personId="{82CCCF48-D300-4C76-ABB1-847F757B4510}" id="{3D611158-0C60-446F-97CA-8B6C7854D85C}">
    <text>Estos criterios deben ser calificados teniendo en cuenta las definiciones en la hoja "FACTORES CRV". 
Por cada oportunidad de mejora a priorizar califique los factores de riesgo, costo y volumen, seleccionando de la lista desplegable la calififcación que consideren.</text>
  </threadedComment>
  <threadedComment ref="H7" dT="2022-03-02T20:56:02.84" personId="{82CCCF48-D300-4C76-ABB1-847F757B4510}" id="{4E7A3E90-6EE4-405D-BF4F-A0D25CFFA2B0}">
    <text>Teniendo en cuenta, tanto la calificación cuantitativa como la oportunidad de mejora identificada y el proceso al cual pertenece, indique en cada oportunidad de mejora si debe ser seleccionada para priorizar, para ello selecciones de la lista desplegable de la columna SI o NO. 
Si se marca que una oportunidad de mejora NO se selecciona para priorización, automaticamente los campos para la calificación de factores críticos de éxito se rellenan de color negro, indicando que no es necesario registrar la calificación. 
La calificación cuantitativa tambien le puede orientar para la selección, ya que criterios de procesos asistenciales con calificación cuantitativa menor  3 pueden ser susceptibles de priorización.</text>
  </threadedComment>
  <threadedComment ref="I7" dT="2022-03-02T21:05:42.65" personId="{82CCCF48-D300-4C76-ABB1-847F757B4510}" id="{24261C4A-36DA-40E4-BBAE-AF1F40700DEB}">
    <text>Se refiere a que si falla la práctica que riesgo tiene el usuario y la institución.</text>
  </threadedComment>
  <threadedComment ref="J7" dT="2022-03-02T21:06:55.54" personId="{82CCCF48-D300-4C76-ABB1-847F757B4510}" id="{C0054AC9-03C6-45C2-BA03-56F299178919}">
    <text>Se refiere a si se falla en la ejecución de la práctica que tan costoso es para la organización por demandas, costos de no calidad, imagen.</text>
  </threadedComment>
  <threadedComment ref="K7" dT="2022-03-02T21:04:56.92" personId="{82CCCF48-D300-4C76-ABB1-847F757B4510}" id="{3A02B12B-94A5-4688-878B-E6B5B7FD916F}">
    <text>Se refiere a que tantas veces se ejecuta el procedimiento descrito en la práctica.</text>
  </threadedComment>
  <threadedComment ref="L7" dT="2022-03-02T21:13:05.14" personId="{82CCCF48-D300-4C76-ABB1-847F757B4510}" id="{5B2A2618-C36B-4945-A4F1-CD8DFA3B1B14}">
    <text>En esta columna, se mostrará el resultado de multiplicar estos tres factores y se semaforizaran teniendo en cuenta la siguiente escala: 
Calificación total entre &gt;=75 y 125 (rojo)
Calificación total entre &lt;=26 y 74 (amarillo)
Calificación total entre 1 y 25 (verde)
Las oportunidades de mejora en las cuales se obtiene calificación mayor o igual a 75 puntos, son llevadas para definición de calidad esperada y determinación de calidad observada.
Vaya a la hoja "4. CAL ESPERADA Y OBSERVADA" y de clic en el icono (tabla) y automaticamente se llevarán a esa hoja las oportunidades de mejora que obtuvieron calificación igual o superior a 75 puntos.</text>
  </threadedComment>
</ThreadedComments>
</file>

<file path=xl/threadedComments/threadedComment6.xml><?xml version="1.0" encoding="utf-8"?>
<ThreadedComments xmlns="http://schemas.microsoft.com/office/spreadsheetml/2018/threadedcomments" xmlns:x="http://schemas.openxmlformats.org/spreadsheetml/2006/main">
  <threadedComment ref="B6" dT="2022-03-03T02:10:03.34" personId="{82CCCF48-D300-4C76-ABB1-847F757B4510}" id="{C4FCECBF-124C-4C3A-9D2F-395A8997F096}">
    <text>Indique en la lista desplegable si la auditoria corresponde a la medición inicial o un seguimiento de PAMEC.</text>
  </threadedComment>
  <threadedComment ref="C6" dT="2022-03-03T02:10:35.12" personId="{82CCCF48-D300-4C76-ABB1-847F757B4510}" id="{702E112A-B28A-4802-A21B-CA9058A0D7D9}">
    <text>Indique el procesos a auditar</text>
  </threadedComment>
  <threadedComment ref="D6" dT="2022-03-03T02:11:31.10" personId="{82CCCF48-D300-4C76-ABB1-847F757B4510}" id="{A0DB7731-A6C5-4E16-96E7-A88FC0EBC857}">
    <text>Relacione el objetivo de auditar el proceso seleccionado</text>
  </threadedComment>
  <threadedComment ref="E6" dT="2022-03-03T02:11:56.35" personId="{82CCCF48-D300-4C76-ABB1-847F757B4510}" id="{05EA5BBC-C101-4960-8769-5FDC4FAF5D28}">
    <text>Registre la fecha programada de auditoria</text>
  </threadedComment>
  <threadedComment ref="F6" dT="2022-03-03T02:12:28.39" personId="{82CCCF48-D300-4C76-ABB1-847F757B4510}" id="{AC80C3E7-B942-4901-8EF6-1F09DAF98798}">
    <text>Registre la hora de programación de la auditoria</text>
  </threadedComment>
  <threadedComment ref="G6" dT="2022-03-03T02:13:01.03" personId="{82CCCF48-D300-4C76-ABB1-847F757B4510}" id="{78EB0DCF-BC71-449B-AF86-8129A31F8677}">
    <text>Indique el cargo del responsable de ejecutar la auditoria.</text>
  </threadedComment>
  <threadedComment ref="H6" dT="2022-03-03T02:13:59.73" personId="{82CCCF48-D300-4C76-ABB1-847F757B4510}" id="{71028A7D-F5B7-43F9-8AEA-720B0070DDF0}">
    <text>De acuerdo a la fecha programada registre si se cumplió con la fecha de ejecución de la auditoria.</text>
  </threadedComment>
  <threadedComment ref="I6" dT="2022-03-03T02:14:33.80" personId="{82CCCF48-D300-4C76-ABB1-847F757B4510}" id="{4500E02D-77C9-4A07-B21C-BF68257AB45E}">
    <text>En caso de no haberse realizado, relacione las causas.</text>
  </threadedComment>
  <threadedComment ref="J6" dT="2022-03-03T02:14:53.31" personId="{82CCCF48-D300-4C76-ABB1-847F757B4510}" id="{D32BB4EE-F13E-4B48-A85B-590DCD7F47F9}">
    <text>Indique la nueva fecha de auditoria programada.</text>
  </threadedComment>
  <threadedComment ref="K6" dT="2022-03-03T02:15:19.70" personId="{82CCCF48-D300-4C76-ABB1-847F757B4510}" id="{346E1FDD-DE9F-48D7-97BD-C23B3FB8CB69}">
    <text>Registre observaciones sobre la auditoria realizada.</text>
  </threadedComment>
</ThreadedComments>
</file>

<file path=xl/threadedComments/threadedComment7.xml><?xml version="1.0" encoding="utf-8"?>
<ThreadedComments xmlns="http://schemas.microsoft.com/office/spreadsheetml/2018/threadedcomments" xmlns:x="http://schemas.openxmlformats.org/spreadsheetml/2006/main">
  <threadedComment ref="A14" dT="2022-06-09T13:03:36.67" personId="{200F24B4-891D-40CC-B134-D7B9AC0D986B}" id="{6C3B423B-43FE-4582-A389-58D33A9254BD}">
    <text>Vaya a la hoja "4. CAL ESPERADA Y OBSERVADA" y copie las oportunidades de mejora priorizadas dando clic derecho a las celdas y clic en la opción copiar.
Luego regrese a esta hoja "6. PLAN DE MEJORA" y ubiquese en la columna A "oportunidades de mejora" y pegue allí las celdas copiadas (pegue los datos como la opción pegar valores).</text>
  </threadedComment>
  <threadedComment ref="J14" dT="2022-03-03T02:29:32.40" personId="{82CCCF48-D300-4C76-ABB1-847F757B4510}" id="{81CA2544-78CC-4C82-8842-172AD09F1B7E}">
    <text>A partir de esta columna encontrará los campos para reportar el seguimiento a la ejecución del plan</text>
  </threadedComment>
  <threadedComment ref="K14" dT="2022-03-03T02:30:41.11" personId="{82CCCF48-D300-4C76-ABB1-847F757B4510}" id="{4E8B6ACC-6E4F-4C2C-84EF-094C2C35A44F}">
    <text>En la parte superior de cada seguimiento encontrará un consolidado que le contabilizará las acciones según su estado (SIN INICIAR, EN EJECUCIÓN, CERRADA, CANCELADA), las cuales se seleccionaran en la lista desplegable de cada celda.</text>
  </threadedComment>
</ThreadedComments>
</file>

<file path=xl/threadedComments/threadedComment8.xml><?xml version="1.0" encoding="utf-8"?>
<ThreadedComments xmlns="http://schemas.microsoft.com/office/spreadsheetml/2018/threadedcomments" xmlns:x="http://schemas.openxmlformats.org/spreadsheetml/2006/main">
  <threadedComment ref="F7" dT="2022-03-03T02:34:49.87" personId="{82CCCF48-D300-4C76-ABB1-847F757B4510}" id="{35238F26-9E4A-4F04-AACD-0778A4F08F36}">
    <text>En caso de requerir replantear accciones de mejora deberá realizarse analisis de causa raiz y ajustar las acciones respectivas</text>
  </threadedComment>
  <threadedComment ref="I7" dT="2022-03-03T02:35:02.74" personId="{82CCCF48-D300-4C76-ABB1-847F757B4510}" id="{1E956646-6F43-4911-9F07-8CBC7C812B3B}">
    <text>En caso de requerir replantear accciones de mejora deberá realizarse analisis de causa raiz y ajustar las acciones respectivas</text>
  </threadedComment>
  <threadedComment ref="L7" dT="2022-03-03T02:35:13.58" personId="{82CCCF48-D300-4C76-ABB1-847F757B4510}" id="{127D407F-7A0F-4FE3-BCC4-93C732372C85}">
    <text>En caso de requerir replantear accciones de mejora deberá realizarse analisis de causa raiz y ajustar las acciones respectivas</text>
  </threadedComment>
  <threadedComment ref="O7" dT="2022-03-03T02:35:26.58" personId="{82CCCF48-D300-4C76-ABB1-847F757B4510}" id="{DCCDEE7B-508D-4EEB-B09E-E3DF9E964CAF}">
    <text>En caso de requerir replantear accciones de mejora deberá realizarse analisis de causa raiz y ajustar las acciones respectivas</text>
  </threadedComment>
</ThreadedComments>
</file>

<file path=xl/threadedComments/threadedComment9.xml><?xml version="1.0" encoding="utf-8"?>
<ThreadedComments xmlns="http://schemas.microsoft.com/office/spreadsheetml/2018/threadedcomments" xmlns:x="http://schemas.openxmlformats.org/spreadsheetml/2006/main">
  <threadedComment ref="A7" dT="2022-03-03T02:46:49.26" personId="{82CCCF48-D300-4C76-ABB1-847F757B4510}" id="{F1E1F912-E87B-42EE-85B7-BAFAC6790D14}">
    <text>Pegue aqui las oportunidades de mejora que priorizó en su ciclo de mejoramiento.</text>
  </threadedComment>
  <threadedComment ref="B7" dT="2022-03-03T02:47:26.58" personId="{82CCCF48-D300-4C76-ABB1-847F757B4510}" id="{6E932C08-1578-44AC-97F6-538C39C6F3C3}">
    <text>Relacione el indicador que usó para el monitoreo del mejoramiento.</text>
  </threadedComment>
  <threadedComment ref="C7" dT="2022-03-03T02:48:00.09" personId="{82CCCF48-D300-4C76-ABB1-847F757B4510}" id="{908D9A2E-474C-4FB7-8648-735AD62628FB}">
    <text>Describa la meta que estableció para el indicador.</text>
  </threadedComment>
  <threadedComment ref="D7" dT="2022-03-03T02:49:31.65" personId="{82CCCF48-D300-4C76-ABB1-847F757B4510}" id="{D6133285-3F3A-4319-A3F4-3DC434A43562}">
    <text>Describa el valor final del indicador después del ciclo de mejoramiento.</text>
  </threadedComment>
  <threadedComment ref="E7" dT="2022-03-03T02:50:33.93" personId="{82CCCF48-D300-4C76-ABB1-847F757B4510}" id="{8B9CC8CB-CBF2-44E3-B269-E7DD32AE5A8F}">
    <text>EN caso de mejora en la tendencia del indicador para el logro de la meta, describa que acciones del plan que estableció le permitieron obtener dicho mejoramiento.</text>
  </threadedComment>
  <threadedComment ref="F7" dT="2022-03-03T02:51:26.49" personId="{82CCCF48-D300-4C76-ABB1-847F757B4510}" id="{4ABF13A7-5F50-44AC-BEBF-B70DFFF9AB02}">
    <text>Liste los documentos que el ESM utilizó con base en las acciones implementadas.</text>
  </threadedComment>
  <threadedComment ref="G7" dT="2022-03-03T02:51:50.02" personId="{82CCCF48-D300-4C76-ABB1-847F757B4510}" id="{BC92DC05-58D5-4A94-8D0B-2429D44C180A}">
    <text>Desriba brevemente los logros de mejoramiento.</text>
  </threadedComment>
  <threadedComment ref="H7" dT="2022-03-03T02:53:25.82" personId="{82CCCF48-D300-4C76-ABB1-847F757B4510}" id="{60CA1587-4AA0-4AD0-8CDB-2DEBECF4ADE3}">
    <text>Indique las fechas en las cuales se socializaron los documentos a los procesos involucrados.</text>
  </threadedComment>
  <threadedComment ref="I7" dT="2022-03-03T02:54:51.10" personId="{82CCCF48-D300-4C76-ABB1-847F757B4510}" id="{9FC1DAB6-4BDD-4817-8D13-D03CDEC34755}">
    <text>Describir si quedan acciones que se les de continuidad en el siguiente ciclo de mejoramiento. Esta información le servirá de insumo para el proximo PAMEC ha implementar.</text>
  </threadedComment>
  <threadedComment ref="J7" dT="2022-03-03T02:55:52.81" personId="{82CCCF48-D300-4C76-ABB1-847F757B4510}" id="{7B30DC25-4F53-48CD-865E-D82F9023DDAE}">
    <text>Indique si a pesar de lograr la meta de un indicador, el criterio evaluado es todavia susceptible de mayor mejoramiento. Esta información servirá de insumo para su próximo ciclo PAMEC.</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microsoft.com/office/2017/10/relationships/threadedComment" Target="../threadedComments/threadedComment7.xml"/><Relationship Id="rId5" Type="http://schemas.openxmlformats.org/officeDocument/2006/relationships/comments" Target="../comments7.xml"/><Relationship Id="rId4" Type="http://schemas.openxmlformats.org/officeDocument/2006/relationships/table" Target="../tables/table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microsoft.com/office/2017/10/relationships/threadedComment" Target="../threadedComments/threadedComment8.xml"/><Relationship Id="rId5" Type="http://schemas.openxmlformats.org/officeDocument/2006/relationships/comments" Target="../comments8.xml"/><Relationship Id="rId4" Type="http://schemas.openxmlformats.org/officeDocument/2006/relationships/table" Target="../tables/table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microsoft.com/office/2017/10/relationships/threadedComment" Target="../threadedComments/threadedComment9.xml"/><Relationship Id="rId5" Type="http://schemas.openxmlformats.org/officeDocument/2006/relationships/comments" Target="../comments9.xml"/><Relationship Id="rId4" Type="http://schemas.openxmlformats.org/officeDocument/2006/relationships/table" Target="../tables/table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1.xm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2:M16"/>
  <sheetViews>
    <sheetView showGridLines="0" zoomScale="83" zoomScaleNormal="83" workbookViewId="0">
      <selection activeCell="J3" sqref="J3:M3"/>
    </sheetView>
  </sheetViews>
  <sheetFormatPr baseColWidth="10" defaultColWidth="11.42578125" defaultRowHeight="14.25" x14ac:dyDescent="0.2"/>
  <cols>
    <col min="1" max="4" width="11.42578125" style="89"/>
    <col min="5" max="5" width="14" style="89" customWidth="1"/>
    <col min="6" max="9" width="11.42578125" style="89"/>
    <col min="10" max="10" width="14.85546875" style="89" customWidth="1"/>
    <col min="11" max="12" width="11.42578125" style="89"/>
    <col min="13" max="13" width="11.42578125" style="89" customWidth="1"/>
    <col min="14" max="16384" width="11.42578125" style="89"/>
  </cols>
  <sheetData>
    <row r="2" spans="2:13" ht="27.75" customHeight="1" x14ac:dyDescent="0.2">
      <c r="B2" s="205"/>
      <c r="C2" s="205"/>
      <c r="D2" s="206" t="s">
        <v>617</v>
      </c>
      <c r="E2" s="206"/>
      <c r="F2" s="206"/>
      <c r="G2" s="206"/>
      <c r="H2" s="206"/>
      <c r="I2" s="206"/>
      <c r="J2" s="207" t="s">
        <v>0</v>
      </c>
      <c r="K2" s="208"/>
      <c r="L2" s="208"/>
      <c r="M2" s="209"/>
    </row>
    <row r="3" spans="2:13" ht="26.25" customHeight="1" x14ac:dyDescent="0.2">
      <c r="B3" s="205"/>
      <c r="C3" s="205"/>
      <c r="D3" s="206"/>
      <c r="E3" s="206"/>
      <c r="F3" s="206"/>
      <c r="G3" s="206"/>
      <c r="H3" s="206"/>
      <c r="I3" s="206"/>
      <c r="J3" s="207" t="s">
        <v>1</v>
      </c>
      <c r="K3" s="208"/>
      <c r="L3" s="208"/>
      <c r="M3" s="209"/>
    </row>
    <row r="4" spans="2:13" ht="28.5" customHeight="1" x14ac:dyDescent="0.2">
      <c r="B4" s="205"/>
      <c r="C4" s="205"/>
      <c r="D4" s="206"/>
      <c r="E4" s="206"/>
      <c r="F4" s="206"/>
      <c r="G4" s="206"/>
      <c r="H4" s="206"/>
      <c r="I4" s="206"/>
      <c r="J4" s="207" t="s">
        <v>2</v>
      </c>
      <c r="K4" s="208"/>
      <c r="L4" s="208"/>
      <c r="M4" s="209"/>
    </row>
    <row r="5" spans="2:13" ht="36" customHeight="1" x14ac:dyDescent="0.2">
      <c r="B5" s="191" t="s">
        <v>3</v>
      </c>
      <c r="C5" s="192"/>
      <c r="D5" s="192"/>
      <c r="E5" s="192"/>
      <c r="F5" s="192"/>
      <c r="G5" s="192"/>
      <c r="H5" s="192"/>
      <c r="I5" s="192"/>
      <c r="J5" s="192"/>
      <c r="K5" s="192"/>
      <c r="L5" s="192"/>
      <c r="M5" s="193"/>
    </row>
    <row r="6" spans="2:13" ht="36" customHeight="1" x14ac:dyDescent="0.2">
      <c r="B6" s="197"/>
      <c r="C6" s="85" t="s">
        <v>4</v>
      </c>
      <c r="D6" s="200" t="s">
        <v>5</v>
      </c>
      <c r="E6" s="200"/>
      <c r="F6" s="200" t="s">
        <v>6</v>
      </c>
      <c r="G6" s="200"/>
      <c r="H6" s="200"/>
      <c r="I6" s="200"/>
      <c r="J6" s="200"/>
      <c r="K6" s="200"/>
      <c r="L6" s="200"/>
      <c r="M6" s="86"/>
    </row>
    <row r="7" spans="2:13" ht="36" customHeight="1" x14ac:dyDescent="0.2">
      <c r="B7" s="198"/>
      <c r="C7" s="85">
        <v>1</v>
      </c>
      <c r="D7" s="201" t="s">
        <v>7</v>
      </c>
      <c r="E7" s="201"/>
      <c r="F7" s="202" t="s">
        <v>8</v>
      </c>
      <c r="G7" s="202"/>
      <c r="H7" s="202"/>
      <c r="I7" s="202"/>
      <c r="J7" s="202"/>
      <c r="K7" s="202"/>
      <c r="L7" s="202"/>
      <c r="M7" s="87"/>
    </row>
    <row r="8" spans="2:13" ht="134.25" customHeight="1" x14ac:dyDescent="0.2">
      <c r="B8" s="198"/>
      <c r="C8" s="85">
        <v>2</v>
      </c>
      <c r="D8" s="201" t="s">
        <v>9</v>
      </c>
      <c r="E8" s="201"/>
      <c r="F8" s="204" t="s">
        <v>615</v>
      </c>
      <c r="G8" s="204"/>
      <c r="H8" s="204"/>
      <c r="I8" s="204"/>
      <c r="J8" s="204"/>
      <c r="K8" s="204"/>
      <c r="L8" s="204"/>
      <c r="M8" s="87"/>
    </row>
    <row r="9" spans="2:13" ht="372" customHeight="1" x14ac:dyDescent="0.2">
      <c r="B9" s="199"/>
      <c r="C9" s="85">
        <v>3</v>
      </c>
      <c r="D9" s="200" t="s">
        <v>10</v>
      </c>
      <c r="E9" s="200"/>
      <c r="F9" s="203" t="s">
        <v>616</v>
      </c>
      <c r="G9" s="203"/>
      <c r="H9" s="203"/>
      <c r="I9" s="203"/>
      <c r="J9" s="203"/>
      <c r="K9" s="203"/>
      <c r="L9" s="203"/>
      <c r="M9" s="88"/>
    </row>
    <row r="10" spans="2:13" ht="30.75" customHeight="1" x14ac:dyDescent="0.2">
      <c r="B10" s="191" t="s">
        <v>11</v>
      </c>
      <c r="C10" s="192"/>
      <c r="D10" s="192"/>
      <c r="E10" s="192"/>
      <c r="F10" s="192"/>
      <c r="G10" s="192"/>
      <c r="H10" s="192"/>
      <c r="I10" s="192"/>
      <c r="J10" s="192"/>
      <c r="K10" s="192"/>
      <c r="L10" s="192"/>
      <c r="M10" s="193"/>
    </row>
    <row r="11" spans="2:13" ht="21" customHeight="1" x14ac:dyDescent="0.2">
      <c r="B11" s="194" t="s">
        <v>12</v>
      </c>
      <c r="C11" s="195"/>
      <c r="D11" s="196"/>
      <c r="E11" s="194" t="s">
        <v>13</v>
      </c>
      <c r="F11" s="195"/>
      <c r="G11" s="195"/>
      <c r="H11" s="195"/>
      <c r="I11" s="195"/>
      <c r="J11" s="196"/>
      <c r="K11" s="194" t="s">
        <v>14</v>
      </c>
      <c r="L11" s="195"/>
      <c r="M11" s="196"/>
    </row>
    <row r="12" spans="2:13" ht="270.75" customHeight="1" x14ac:dyDescent="0.2">
      <c r="B12" s="189" t="s">
        <v>15</v>
      </c>
      <c r="C12" s="189"/>
      <c r="D12" s="189"/>
      <c r="E12" s="190" t="s">
        <v>16</v>
      </c>
      <c r="F12" s="190"/>
      <c r="G12" s="190"/>
      <c r="H12" s="189" t="s">
        <v>17</v>
      </c>
      <c r="I12" s="189"/>
      <c r="J12" s="189"/>
      <c r="K12" s="189" t="s">
        <v>18</v>
      </c>
      <c r="L12" s="189"/>
      <c r="M12" s="189"/>
    </row>
    <row r="13" spans="2:13" x14ac:dyDescent="0.2">
      <c r="E13" s="90"/>
    </row>
    <row r="14" spans="2:13" x14ac:dyDescent="0.2">
      <c r="E14" s="90"/>
    </row>
    <row r="15" spans="2:13" x14ac:dyDescent="0.2">
      <c r="E15" s="90"/>
    </row>
    <row r="16" spans="2:13" x14ac:dyDescent="0.2">
      <c r="E16" s="90"/>
    </row>
  </sheetData>
  <sheetProtection algorithmName="SHA-512" hashValue="jXIl2UkhkVCtkcHgqObqvt+jJxFOfzrQoCFEyFor7o9mD+o0/NmYLoZoTG+ISs5EgHVoyaSGBFjqvf+eE+wIiQ==" saltValue="XWB9vOMArNW5mV3xm/y82Q==" spinCount="100000" sheet="1" selectLockedCells="1"/>
  <mergeCells count="23">
    <mergeCell ref="B2:C4"/>
    <mergeCell ref="D2:I4"/>
    <mergeCell ref="J2:M2"/>
    <mergeCell ref="J3:M3"/>
    <mergeCell ref="J4:M4"/>
    <mergeCell ref="B5:M5"/>
    <mergeCell ref="B6:B9"/>
    <mergeCell ref="D6:E6"/>
    <mergeCell ref="F6:L6"/>
    <mergeCell ref="D7:E7"/>
    <mergeCell ref="F7:L7"/>
    <mergeCell ref="D9:E9"/>
    <mergeCell ref="F9:L9"/>
    <mergeCell ref="D8:E8"/>
    <mergeCell ref="F8:L8"/>
    <mergeCell ref="B12:D12"/>
    <mergeCell ref="E12:G12"/>
    <mergeCell ref="H12:J12"/>
    <mergeCell ref="K12:M12"/>
    <mergeCell ref="B10:M10"/>
    <mergeCell ref="B11:D11"/>
    <mergeCell ref="E11:J11"/>
    <mergeCell ref="K11:M11"/>
  </mergeCells>
  <pageMargins left="0.70866141732283472" right="0.70866141732283472" top="0.74803149606299213" bottom="0.74803149606299213" header="0.31496062992125984" footer="0.31496062992125984"/>
  <pageSetup scale="63"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M139"/>
  <sheetViews>
    <sheetView showGridLines="0" showZeros="0" zoomScaleNormal="100" workbookViewId="0">
      <selection activeCell="G9" sqref="G9"/>
    </sheetView>
  </sheetViews>
  <sheetFormatPr baseColWidth="10" defaultColWidth="11.42578125" defaultRowHeight="15" x14ac:dyDescent="0.25"/>
  <cols>
    <col min="1" max="1" width="36.42578125" style="129" customWidth="1"/>
    <col min="2" max="2" width="28.42578125" style="129" customWidth="1"/>
    <col min="3" max="3" width="15.85546875" style="129" customWidth="1"/>
    <col min="4" max="4" width="46" style="129" customWidth="1"/>
    <col min="5" max="6" width="25.5703125" style="129" customWidth="1"/>
    <col min="7" max="7" width="27.140625" style="129" customWidth="1"/>
    <col min="8" max="8" width="20.28515625" style="129" customWidth="1"/>
    <col min="9" max="12" width="11.42578125" style="129"/>
    <col min="13" max="13" width="10.28515625" style="129" hidden="1" customWidth="1"/>
    <col min="14" max="16384" width="11.42578125" style="129"/>
  </cols>
  <sheetData>
    <row r="2" spans="1:13" ht="24.75" customHeight="1" x14ac:dyDescent="0.25">
      <c r="A2" s="290"/>
      <c r="B2" s="237" t="s">
        <v>22</v>
      </c>
      <c r="C2" s="238"/>
      <c r="D2" s="293" t="s">
        <v>20</v>
      </c>
      <c r="E2" s="294"/>
      <c r="F2" s="295"/>
    </row>
    <row r="3" spans="1:13" ht="21" customHeight="1" x14ac:dyDescent="0.25">
      <c r="A3" s="291"/>
      <c r="B3" s="239"/>
      <c r="C3" s="240"/>
      <c r="D3" s="288" t="s">
        <v>1</v>
      </c>
      <c r="E3" s="288"/>
      <c r="F3" s="288"/>
    </row>
    <row r="4" spans="1:13" x14ac:dyDescent="0.25">
      <c r="A4" s="292"/>
      <c r="B4" s="241"/>
      <c r="C4" s="242"/>
      <c r="D4" s="288" t="s">
        <v>2</v>
      </c>
      <c r="E4" s="288"/>
      <c r="F4" s="288"/>
    </row>
    <row r="6" spans="1:13" ht="48.75" customHeight="1" x14ac:dyDescent="0.25">
      <c r="E6" s="289" t="s">
        <v>380</v>
      </c>
      <c r="F6" s="289"/>
      <c r="G6" s="289"/>
      <c r="H6" s="162"/>
      <c r="I6" s="298" t="s">
        <v>381</v>
      </c>
      <c r="J6" s="299"/>
      <c r="K6" s="299"/>
      <c r="L6" s="300"/>
    </row>
    <row r="7" spans="1:13" ht="21.75" customHeight="1" thickBot="1" x14ac:dyDescent="0.3">
      <c r="A7" s="282" t="s">
        <v>134</v>
      </c>
      <c r="B7" s="282" t="s">
        <v>135</v>
      </c>
      <c r="C7" s="284" t="s">
        <v>136</v>
      </c>
      <c r="D7" s="286" t="s">
        <v>137</v>
      </c>
      <c r="E7" s="282" t="s">
        <v>378</v>
      </c>
      <c r="F7" s="282" t="s">
        <v>382</v>
      </c>
      <c r="G7" s="282" t="s">
        <v>383</v>
      </c>
      <c r="H7" s="282" t="s">
        <v>384</v>
      </c>
      <c r="I7" s="296" t="s">
        <v>385</v>
      </c>
      <c r="J7" s="296" t="s">
        <v>386</v>
      </c>
      <c r="K7" s="296" t="s">
        <v>387</v>
      </c>
      <c r="L7" s="296" t="s">
        <v>388</v>
      </c>
    </row>
    <row r="8" spans="1:13" ht="21.75" customHeight="1" thickTop="1" x14ac:dyDescent="0.25">
      <c r="A8" s="283"/>
      <c r="B8" s="283"/>
      <c r="C8" s="285"/>
      <c r="D8" s="287"/>
      <c r="E8" s="283"/>
      <c r="F8" s="283"/>
      <c r="G8" s="283"/>
      <c r="H8" s="283"/>
      <c r="I8" s="297"/>
      <c r="J8" s="297"/>
      <c r="K8" s="297"/>
      <c r="L8" s="297"/>
      <c r="M8" s="129" t="s">
        <v>389</v>
      </c>
    </row>
    <row r="9" spans="1:13" ht="91.5" customHeight="1" x14ac:dyDescent="0.25">
      <c r="A9" s="151" t="str">
        <f>'1.AUTOEVALUACIÓN'!B10</f>
        <v>El ESM cuenta con un Programa de Seguridad del Paciente que provea una adecuada caja de herramientas para la identificación y gestión de eventos adversos.</v>
      </c>
      <c r="B9" s="151" t="str">
        <f>'1.AUTOEVALUACIÓN'!C10</f>
        <v>Promoción de la cultura de seguridad.</v>
      </c>
      <c r="C9" s="163">
        <f>'1.AUTOEVALUACIÓN'!D10</f>
        <v>1</v>
      </c>
      <c r="D9" s="153" t="str">
        <f>'1.AUTOEVALUACIÓN'!E10</f>
        <v>Para obtener la información necesaria para direccionar las acciones tendientes a promover la cultura de seguridad y evaluar el impacto de este proceso, el Establecimiento de sanidad Militar aplica la “Encuesta de clima de seguridad".</v>
      </c>
      <c r="E9" s="154" t="str">
        <f>VLOOKUP(C9,'1.AUTOEVALUACIÓN'!$D$9:$H$110,5,0)</f>
        <v xml:space="preserve">Socialización e implementación de la Encuesta de Clima de Seguridad adaptada por el SSFM. </v>
      </c>
      <c r="F9" s="163">
        <f>'1.AUTOEVALUACIÓN'!U10</f>
        <v>2.4</v>
      </c>
      <c r="G9" s="24" t="str">
        <f>'1.AUTOEVALUACIÓN'!J10</f>
        <v xml:space="preserve">Misionales </v>
      </c>
      <c r="H9" s="12" t="s">
        <v>390</v>
      </c>
      <c r="I9" s="12">
        <v>5</v>
      </c>
      <c r="J9" s="12">
        <v>3</v>
      </c>
      <c r="K9" s="12">
        <v>5</v>
      </c>
      <c r="L9" s="163">
        <f>I9*J9*K9</f>
        <v>75</v>
      </c>
      <c r="M9" s="164" t="b">
        <f>AND(H9="SI",L9&gt;=75)</f>
        <v>1</v>
      </c>
    </row>
    <row r="10" spans="1:13" ht="165" x14ac:dyDescent="0.25">
      <c r="A10" s="155" t="str">
        <f>'1.AUTOEVALUACIÓN'!B11</f>
        <v xml:space="preserve">El ESM brinda capacitación a los funcionarios, en los aspectos relevantes de la seguridad del paciente, en los procesos a su cargo. </v>
      </c>
      <c r="B10" s="155" t="str">
        <f>'1.AUTOEVALUACIÓN'!C11</f>
        <v>No aplica</v>
      </c>
      <c r="C10" s="128">
        <f>'1.AUTOEVALUACIÓN'!D11</f>
        <v>2</v>
      </c>
      <c r="D10" s="157" t="s">
        <v>391</v>
      </c>
      <c r="E10" s="154" t="str">
        <f>VLOOKUP(C10,'1.AUTOEVALUACIÓN'!$D$9:$H$110,5,0)</f>
        <v>Mantener el desarrollo de capacitaciones a los funcionarios del ESM.</v>
      </c>
      <c r="F10" s="163">
        <f>'1.AUTOEVALUACIÓN'!U11</f>
        <v>4.5999999999999996</v>
      </c>
      <c r="G10" s="24" t="str">
        <f>'1.AUTOEVALUACIÓN'!J11</f>
        <v xml:space="preserve">Misionales </v>
      </c>
      <c r="H10" s="2" t="s">
        <v>392</v>
      </c>
      <c r="I10" s="12"/>
      <c r="J10" s="12"/>
      <c r="K10" s="12"/>
      <c r="L10" s="163">
        <f>I10*J10*K10</f>
        <v>0</v>
      </c>
      <c r="M10" s="164" t="b">
        <f t="shared" ref="M10:M73" si="0">AND(H10="SI",L10&gt;=75)</f>
        <v>0</v>
      </c>
    </row>
    <row r="11" spans="1:13" ht="90" x14ac:dyDescent="0.25">
      <c r="A11" s="155" t="str">
        <f>'1.AUTOEVALUACIÓN'!B12</f>
        <v>Coordinar procedimientos y acciones recíprocas de los programas de seguridad del paciente entre asegurador y prestador.</v>
      </c>
      <c r="B11" s="155" t="str">
        <f>'1.AUTOEVALUACIÓN'!C12</f>
        <v>Procedimientos de referencia de pacientes.</v>
      </c>
      <c r="C11" s="128">
        <f>'1.AUTOEVALUACIÓN'!D12</f>
        <v>3</v>
      </c>
      <c r="D11" s="157" t="str">
        <f>'1.AUTOEVALUACIÓN'!E12</f>
        <v>El Establecimiento de Sanidad Militar define, implementa y realiza seguimiento a los procedimientos que aseguren que los pacientes que requieren atención de manera urgente, no sean referidos a otros centros sin que éstos garanticen, previamente su atención.</v>
      </c>
      <c r="E11" s="154">
        <f>VLOOKUP(C11,'1.AUTOEVALUACIÓN'!$D$9:$H$110,5,0)</f>
        <v>0</v>
      </c>
      <c r="F11" s="163" t="str">
        <f>'1.AUTOEVALUACIÓN'!U12</f>
        <v/>
      </c>
      <c r="G11" s="24">
        <f>'1.AUTOEVALUACIÓN'!J12</f>
        <v>0</v>
      </c>
      <c r="H11" s="2" t="s">
        <v>390</v>
      </c>
      <c r="I11" s="12"/>
      <c r="J11" s="12"/>
      <c r="K11" s="12"/>
      <c r="L11" s="128">
        <f t="shared" ref="L11:L13" si="1">I11*J11*K11</f>
        <v>0</v>
      </c>
      <c r="M11" s="164" t="b">
        <f t="shared" si="0"/>
        <v>0</v>
      </c>
    </row>
    <row r="12" spans="1:13" ht="60" x14ac:dyDescent="0.25">
      <c r="A12" s="155" t="str">
        <f>'1.AUTOEVALUACIÓN'!B13</f>
        <v xml:space="preserve">Coordinar procedimientos y acciones recíprocas de los programas de seguridad del paciente entre asegurador y prestador. </v>
      </c>
      <c r="B12" s="155" t="str">
        <f>'1.AUTOEVALUACIÓN'!C13</f>
        <v>Procedimientos para la autorización de servicios.</v>
      </c>
      <c r="C12" s="128">
        <f>'1.AUTOEVALUACIÓN'!D13</f>
        <v>4</v>
      </c>
      <c r="D12" s="157" t="str">
        <f>'1.AUTOEVALUACIÓN'!E13</f>
        <v>El Establecimiento de Sanidad Militar define, implementa y realiza seguimiento a los procedimientos que garanticen la realización oportuna y hospitalización en la red contratada.</v>
      </c>
      <c r="E12" s="154">
        <f>VLOOKUP(C12,'1.AUTOEVALUACIÓN'!$D$9:$H$110,5,0)</f>
        <v>0</v>
      </c>
      <c r="F12" s="163" t="str">
        <f>'1.AUTOEVALUACIÓN'!U13</f>
        <v/>
      </c>
      <c r="G12" s="24">
        <f>'1.AUTOEVALUACIÓN'!J13</f>
        <v>0</v>
      </c>
      <c r="H12" s="2"/>
      <c r="I12" s="12"/>
      <c r="J12" s="12"/>
      <c r="K12" s="12"/>
      <c r="L12" s="128">
        <f t="shared" si="1"/>
        <v>0</v>
      </c>
      <c r="M12" s="164" t="b">
        <f t="shared" si="0"/>
        <v>0</v>
      </c>
    </row>
    <row r="13" spans="1:13" ht="75" x14ac:dyDescent="0.25">
      <c r="A13" s="155" t="str">
        <f>'1.AUTOEVALUACIÓN'!B14</f>
        <v xml:space="preserve">Coordinar procedimientos y acciones recíprocas de los programas de seguridad del paciente entre asegurador y prestador. </v>
      </c>
      <c r="B13" s="155" t="str">
        <f>'1.AUTOEVALUACIÓN'!C14</f>
        <v xml:space="preserve">Análisis y medición de los tiempos de espera relacionados con la seguridad del paciente. </v>
      </c>
      <c r="C13" s="128">
        <f>'1.AUTOEVALUACIÓN'!D14</f>
        <v>5</v>
      </c>
      <c r="D13" s="157" t="str">
        <f>'1.AUTOEVALUACIÓN'!E14</f>
        <v>El Establecimiento de Sanidad Militar mide, analiza y toma acciones con respecto a los tiempos de espera en la prestación de los servicios de salud que afecte la seguridad de los pacientes.</v>
      </c>
      <c r="E13" s="154">
        <f>VLOOKUP(C13,'1.AUTOEVALUACIÓN'!$D$9:$H$110,5,0)</f>
        <v>0</v>
      </c>
      <c r="F13" s="163" t="str">
        <f>'1.AUTOEVALUACIÓN'!U14</f>
        <v/>
      </c>
      <c r="G13" s="24">
        <f>'1.AUTOEVALUACIÓN'!J14</f>
        <v>0</v>
      </c>
      <c r="H13" s="2"/>
      <c r="I13" s="12"/>
      <c r="J13" s="12"/>
      <c r="K13" s="12"/>
      <c r="L13" s="128">
        <f t="shared" si="1"/>
        <v>0</v>
      </c>
      <c r="M13" s="164" t="b">
        <f t="shared" si="0"/>
        <v>0</v>
      </c>
    </row>
    <row r="14" spans="1:13" ht="60" x14ac:dyDescent="0.25">
      <c r="A14" s="155" t="str">
        <f>'1.AUTOEVALUACIÓN'!B15</f>
        <v xml:space="preserve">Coordinar procedimientos y acciones recíprocas de los programas de seguridad del paciente entre asegurador y prestador.  </v>
      </c>
      <c r="B14" s="155" t="str">
        <f>'1.AUTOEVALUACIÓN'!C15</f>
        <v xml:space="preserve">Seguridad en la entrega de medicamentos PBS y no PBS. </v>
      </c>
      <c r="C14" s="128">
        <f>'1.AUTOEVALUACIÓN'!D15</f>
        <v>6</v>
      </c>
      <c r="D14" s="157" t="str">
        <f>'1.AUTOEVALUACIÓN'!E15</f>
        <v xml:space="preserve">El Establecimiento de Sanidad Militar monitoriea la entrega oportuna de medicamentos, teniendo como referencia el acuerdo 052. </v>
      </c>
      <c r="E14" s="154">
        <f>VLOOKUP(C14,'1.AUTOEVALUACIÓN'!$D$9:$H$110,5,0)</f>
        <v>0</v>
      </c>
      <c r="F14" s="163" t="str">
        <f>'1.AUTOEVALUACIÓN'!U15</f>
        <v/>
      </c>
      <c r="G14" s="24">
        <f>'1.AUTOEVALUACIÓN'!J15</f>
        <v>0</v>
      </c>
      <c r="H14" s="2"/>
      <c r="I14" s="12"/>
      <c r="J14" s="12"/>
      <c r="K14" s="12"/>
      <c r="L14" s="128">
        <f t="shared" ref="L14:L39" si="2">I14*J14*K14</f>
        <v>0</v>
      </c>
      <c r="M14" s="164" t="b">
        <f t="shared" si="0"/>
        <v>0</v>
      </c>
    </row>
    <row r="15" spans="1:13" ht="75" x14ac:dyDescent="0.25">
      <c r="A15" s="155" t="str">
        <f>'1.AUTOEVALUACIÓN'!B16</f>
        <v>Coordinar procedimientos y acciones recíprocas de los programas de seguridad del paciente entre asegurador y prestador.</v>
      </c>
      <c r="B15" s="155" t="str">
        <f>'1.AUTOEVALUACIÓN'!C16</f>
        <v>Estrategia de seguridad en los paquetes de servicios.</v>
      </c>
      <c r="C15" s="128">
        <f>'1.AUTOEVALUACIÓN'!D16</f>
        <v>7</v>
      </c>
      <c r="D15" s="157" t="str">
        <f>'1.AUTOEVALUACIÓN'!E16</f>
        <v xml:space="preserve">El Establecimiento de Sanidad Militar cuenta con mecanismos que garanticen la continuidad y la seguridad en la atención, durante la prestación de los servicios de salud en la red interna como en la red externa. </v>
      </c>
      <c r="E15" s="154">
        <f>VLOOKUP(C15,'1.AUTOEVALUACIÓN'!$D$9:$H$110,5,0)</f>
        <v>0</v>
      </c>
      <c r="F15" s="163" t="str">
        <f>'1.AUTOEVALUACIÓN'!U16</f>
        <v/>
      </c>
      <c r="G15" s="24">
        <f>'1.AUTOEVALUACIÓN'!J16</f>
        <v>0</v>
      </c>
      <c r="H15" s="2"/>
      <c r="I15" s="12"/>
      <c r="J15" s="12"/>
      <c r="K15" s="12"/>
      <c r="L15" s="128">
        <f t="shared" si="2"/>
        <v>0</v>
      </c>
      <c r="M15" s="164" t="b">
        <f t="shared" si="0"/>
        <v>0</v>
      </c>
    </row>
    <row r="16" spans="1:13" ht="60" x14ac:dyDescent="0.25">
      <c r="A16" s="155" t="str">
        <f>'1.AUTOEVALUACIÓN'!B17</f>
        <v>Estandarización de procedimientos de atención.</v>
      </c>
      <c r="B16" s="155" t="str">
        <f>'1.AUTOEVALUACIÓN'!C17</f>
        <v>Diseñar y auditar procedimientos de puerta de entrada que garanticen la seguridad del paciente.</v>
      </c>
      <c r="C16" s="128">
        <f>'1.AUTOEVALUACIÓN'!D17</f>
        <v>8</v>
      </c>
      <c r="D16" s="157" t="str">
        <f>'1.AUTOEVALUACIÓN'!E17</f>
        <v xml:space="preserve">El Establecimiento de Sanidad Militar tiene identificados los riesgos para la seguridad del paciente, durante el procedimiento inicial de la atención. </v>
      </c>
      <c r="E16" s="154">
        <f>VLOOKUP(C16,'1.AUTOEVALUACIÓN'!$D$9:$H$110,5,0)</f>
        <v>0</v>
      </c>
      <c r="F16" s="163" t="str">
        <f>'1.AUTOEVALUACIÓN'!U17</f>
        <v/>
      </c>
      <c r="G16" s="24">
        <f>'1.AUTOEVALUACIÓN'!J17</f>
        <v>0</v>
      </c>
      <c r="H16" s="2"/>
      <c r="I16" s="12"/>
      <c r="J16" s="12"/>
      <c r="K16" s="12"/>
      <c r="L16" s="128">
        <f t="shared" si="2"/>
        <v>0</v>
      </c>
      <c r="M16" s="164" t="b">
        <f t="shared" si="0"/>
        <v>0</v>
      </c>
    </row>
    <row r="17" spans="1:13" ht="210" x14ac:dyDescent="0.25">
      <c r="A17" s="155" t="str">
        <f>'1.AUTOEVALUACIÓN'!B18</f>
        <v>Estandarización de procedimientos de atención.</v>
      </c>
      <c r="B17" s="155">
        <f>'1.AUTOEVALUACIÓN'!C18</f>
        <v>0</v>
      </c>
      <c r="C17" s="128">
        <f>'1.AUTOEVALUACIÓN'!D18</f>
        <v>9</v>
      </c>
      <c r="D17" s="157" t="str">
        <f>'1.AUTOEVALUACIÓN'!E18</f>
        <v>El Establecimiento de Sanidad Militar debe diseñar, implementar y realizar seguimiento de la efectividad de:
- Procedimientos que garanticen que el paciente sea atendido de acuerdo con la prioridad que requiera su enfermedad o condición.
- Procedimientos que eviten las esperas prolongadas para la evaluación de los pacientes (en salas de espera o en ambulancias), p.ej. interconsultas en el servicio de observación.
- Procedimientos que prevengan los errores en la determinación de la condición clínica del paciente y que puedan someterlo a dilaciones o manejos equivocados.</v>
      </c>
      <c r="E17" s="154">
        <f>VLOOKUP(C17,'1.AUTOEVALUACIÓN'!$D$9:$H$110,5,0)</f>
        <v>0</v>
      </c>
      <c r="F17" s="163" t="str">
        <f>'1.AUTOEVALUACIÓN'!U18</f>
        <v/>
      </c>
      <c r="G17" s="24">
        <f>'1.AUTOEVALUACIÓN'!J18</f>
        <v>0</v>
      </c>
      <c r="H17" s="2"/>
      <c r="I17" s="12"/>
      <c r="J17" s="12"/>
      <c r="K17" s="12"/>
      <c r="L17" s="128">
        <f t="shared" si="2"/>
        <v>0</v>
      </c>
      <c r="M17" s="164" t="b">
        <f t="shared" si="0"/>
        <v>0</v>
      </c>
    </row>
    <row r="18" spans="1:13" ht="135" x14ac:dyDescent="0.25">
      <c r="A18" s="155" t="str">
        <f>'1.AUTOEVALUACIÓN'!B19</f>
        <v>Estandarización de procedimientos de atención.</v>
      </c>
      <c r="B18" s="155" t="str">
        <f>'1.AUTOEVALUACIÓN'!C19</f>
        <v xml:space="preserve">Definir por parte de la institución los procedimientos que un profesional puede desarrollar, según estándares. </v>
      </c>
      <c r="C18" s="128">
        <f>'1.AUTOEVALUACIÓN'!D19</f>
        <v>10</v>
      </c>
      <c r="D18" s="157" t="str">
        <f>'1.AUTOEVALUACIÓN'!E19</f>
        <v xml:space="preserve">Desde la dirección del Establecimiento de Sanidad Militar se debe orientar, dentro de los comités de obligatorio cumplimiento o equipo especifico de profesionales, los perfiles que se entregaran a los funcionarios  de acuerdo con sus competencias y habilidades.
Para tal definición, se debe tener en cuenta el volumen de procedimientos hechos con anterioridad y la curva de aprendizaje. </v>
      </c>
      <c r="E18" s="154">
        <f>VLOOKUP(C18,'1.AUTOEVALUACIÓN'!$D$9:$H$110,5,0)</f>
        <v>0</v>
      </c>
      <c r="F18" s="163" t="str">
        <f>'1.AUTOEVALUACIÓN'!U19</f>
        <v/>
      </c>
      <c r="G18" s="24">
        <f>'1.AUTOEVALUACIÓN'!J19</f>
        <v>0</v>
      </c>
      <c r="H18" s="2"/>
      <c r="I18" s="12"/>
      <c r="J18" s="12"/>
      <c r="K18" s="12"/>
      <c r="L18" s="128">
        <f t="shared" si="2"/>
        <v>0</v>
      </c>
      <c r="M18" s="164" t="b">
        <f t="shared" si="0"/>
        <v>0</v>
      </c>
    </row>
    <row r="19" spans="1:13" ht="180" x14ac:dyDescent="0.25">
      <c r="A19" s="155" t="str">
        <f>'1.AUTOEVALUACIÓN'!B20</f>
        <v>Estandarización de procedimientos de atención.</v>
      </c>
      <c r="B19" s="155" t="str">
        <f>'1.AUTOEVALUACIÓN'!C20</f>
        <v xml:space="preserve">Identificar, analizar y definir conductas en procesos administrativos que pueden poner en riesgo la seguridad de los pacientes. </v>
      </c>
      <c r="C19" s="128">
        <f>'1.AUTOEVALUACIÓN'!D20</f>
        <v>11</v>
      </c>
      <c r="D19" s="157" t="str">
        <f>'1.AUTOEVALUACIÓN'!E20</f>
        <v>El Establecimiento de Sanidad Militar socializa, identifica, analiza y define conductas en procesos administrativos que pueden poner en riesgo la seguridad del paciente, al menos en:
- Seguridad de los Neonatos (cuando aplique). 
- Procedimientos para la oportuna entrega de suministros a las diferentes áreas. 
- Protocolos de atención a pacientes motivados en razones administrativas y no clínicas: ej. La inducción a maternas solamente durante el día por razones de disponibilidad de personal y no por la condición clínica de la paciente.</v>
      </c>
      <c r="E19" s="154">
        <f>VLOOKUP(C19,'1.AUTOEVALUACIÓN'!$D$9:$H$110,5,0)</f>
        <v>0</v>
      </c>
      <c r="F19" s="163" t="str">
        <f>'1.AUTOEVALUACIÓN'!U20</f>
        <v/>
      </c>
      <c r="G19" s="24">
        <f>'1.AUTOEVALUACIÓN'!J20</f>
        <v>0</v>
      </c>
      <c r="H19" s="2"/>
      <c r="I19" s="12"/>
      <c r="J19" s="12"/>
      <c r="K19" s="12"/>
      <c r="L19" s="128">
        <f t="shared" si="2"/>
        <v>0</v>
      </c>
      <c r="M19" s="164" t="b">
        <f t="shared" si="0"/>
        <v>0</v>
      </c>
    </row>
    <row r="20" spans="1:13" ht="105" x14ac:dyDescent="0.25">
      <c r="A20" s="155" t="str">
        <f>'1.AUTOEVALUACIÓN'!B21</f>
        <v xml:space="preserve">Evaluar la frecuencia con la cual ocurren los eventos adversos y monitorizar aspectos claves relacionados con la seguridad del paciente. </v>
      </c>
      <c r="B20" s="155" t="str">
        <f>'1.AUTOEVALUACIÓN'!C21</f>
        <v xml:space="preserve">Actividades que facilitan la vigilancia de ocurrencia de eventos adversos. </v>
      </c>
      <c r="C20" s="128">
        <f>'1.AUTOEVALUACIÓN'!D21</f>
        <v>12</v>
      </c>
      <c r="D20" s="157" t="str">
        <f>'1.AUTOEVALUACIÓN'!E21</f>
        <v xml:space="preserve">El Establecimiento de Sanidad Militar implementa la metodología de Paciente trazador para rastrear la calidad de atención de un paciente, utilizando la historia clínica como guía, evaluando el cumplimiento de la atención al paciente con los estándares y el cumplimiento de la política de la organización. </v>
      </c>
      <c r="E20" s="154">
        <f>VLOOKUP(C20,'1.AUTOEVALUACIÓN'!$D$9:$H$110,5,0)</f>
        <v>0</v>
      </c>
      <c r="F20" s="163" t="str">
        <f>'1.AUTOEVALUACIÓN'!U21</f>
        <v/>
      </c>
      <c r="G20" s="24">
        <f>'1.AUTOEVALUACIÓN'!J21</f>
        <v>0</v>
      </c>
      <c r="H20" s="2"/>
      <c r="I20" s="12"/>
      <c r="J20" s="12"/>
      <c r="K20" s="12"/>
      <c r="L20" s="128">
        <f t="shared" si="2"/>
        <v>0</v>
      </c>
      <c r="M20" s="164" t="b">
        <f t="shared" si="0"/>
        <v>0</v>
      </c>
    </row>
    <row r="21" spans="1:13" ht="120" x14ac:dyDescent="0.25">
      <c r="A21" s="155" t="str">
        <f>'1.AUTOEVALUACIÓN'!B22</f>
        <v xml:space="preserve">Evaluar la frecuencia con la cual ocurren los eventos adversos y monitorizar aspectos claves relacionados con la seguridad del paciente. </v>
      </c>
      <c r="B21" s="155">
        <f>'1.AUTOEVALUACIÓN'!C22</f>
        <v>0</v>
      </c>
      <c r="C21" s="128">
        <f>'1.AUTOEVALUACIÓN'!D22</f>
        <v>13</v>
      </c>
      <c r="D21" s="157" t="str">
        <f>'1.AUTOEVALUACIÓN'!E22</f>
        <v>Como resultado del método trazador, el Establecimiento de Sanidad Militar hace una revisión integrada e interdisciplinaria de las áreas más críticas para la calidad y la seguridad del paciente y se analiza el grado de cumplimiento del estándar y la información resultante, con el fin de ser utilizada para diseñar e implementar acciones de mejoramiento.</v>
      </c>
      <c r="E21" s="154">
        <f>VLOOKUP(C21,'1.AUTOEVALUACIÓN'!$D$9:$H$110,5,0)</f>
        <v>0</v>
      </c>
      <c r="F21" s="163" t="str">
        <f>'1.AUTOEVALUACIÓN'!U22</f>
        <v/>
      </c>
      <c r="G21" s="24">
        <f>'1.AUTOEVALUACIÓN'!J22</f>
        <v>0</v>
      </c>
      <c r="H21" s="2"/>
      <c r="I21" s="12"/>
      <c r="J21" s="12"/>
      <c r="K21" s="12"/>
      <c r="L21" s="128">
        <f t="shared" si="2"/>
        <v>0</v>
      </c>
      <c r="M21" s="164" t="b">
        <f t="shared" si="0"/>
        <v>0</v>
      </c>
    </row>
    <row r="22" spans="1:13" ht="90" x14ac:dyDescent="0.25">
      <c r="A22" s="155" t="str">
        <f>'1.AUTOEVALUACIÓN'!B23</f>
        <v xml:space="preserve">Evaluar la frecuencia con la cual ocurren los eventos adversos y monitorizar aspectos claves relacionados con la seguridad del paciente. </v>
      </c>
      <c r="B22" s="155" t="str">
        <f>'1.AUTOEVALUACIÓN'!C23</f>
        <v>Comparación entre ESM de otras fuerzas, como apoyo para monitorear aspectos claves de la seguridad del paciente.</v>
      </c>
      <c r="C22" s="128">
        <f>'1.AUTOEVALUACIÓN'!D23</f>
        <v>14</v>
      </c>
      <c r="D22" s="157" t="str">
        <f>'1.AUTOEVALUACIÓN'!E23</f>
        <v xml:space="preserve">En pro del mejoramiento los Establecimientos de Sanidad Militar,  referenciar sus resultados con los ESM de las otras fuerzas, con el fin de monitorizar los aspectos claves relacionados con la seguridad del paciente, teniendo soporte documental de resultados. </v>
      </c>
      <c r="E22" s="154">
        <f>VLOOKUP(C22,'1.AUTOEVALUACIÓN'!$D$9:$H$110,5,0)</f>
        <v>0</v>
      </c>
      <c r="F22" s="163" t="str">
        <f>'1.AUTOEVALUACIÓN'!U23</f>
        <v/>
      </c>
      <c r="G22" s="24">
        <f>'1.AUTOEVALUACIÓN'!J23</f>
        <v>0</v>
      </c>
      <c r="H22" s="2"/>
      <c r="I22" s="12"/>
      <c r="J22" s="12"/>
      <c r="K22" s="12"/>
      <c r="L22" s="128">
        <f t="shared" si="2"/>
        <v>0</v>
      </c>
      <c r="M22" s="164" t="b">
        <f t="shared" si="0"/>
        <v>0</v>
      </c>
    </row>
    <row r="23" spans="1:13" ht="60" x14ac:dyDescent="0.25">
      <c r="A23" s="155" t="str">
        <f>'1.AUTOEVALUACIÓN'!B24</f>
        <v xml:space="preserve">Utilización y/o desarrollo de software para disminuir riesgo en la prestación del servicio. </v>
      </c>
      <c r="B23" s="155" t="str">
        <f>'1.AUTOEVALUACIÓN'!C24</f>
        <v>No aplica</v>
      </c>
      <c r="C23" s="128">
        <f>'1.AUTOEVALUACIÓN'!D24</f>
        <v>15</v>
      </c>
      <c r="D23" s="157" t="str">
        <f>'1.AUTOEVALUACIÓN'!E24</f>
        <v>El Establecimiento de Sanidad cuenta con aplicativos para la atención del paciente, como historia clínica electrónica (preferiblemente) de manera segura y controlada.</v>
      </c>
      <c r="E23" s="154">
        <f>VLOOKUP(C23,'1.AUTOEVALUACIÓN'!$D$9:$H$110,5,0)</f>
        <v>0</v>
      </c>
      <c r="F23" s="163" t="str">
        <f>'1.AUTOEVALUACIÓN'!U24</f>
        <v/>
      </c>
      <c r="G23" s="24">
        <f>'1.AUTOEVALUACIÓN'!J24</f>
        <v>0</v>
      </c>
      <c r="H23" s="2"/>
      <c r="I23" s="12"/>
      <c r="J23" s="12"/>
      <c r="K23" s="12"/>
      <c r="L23" s="128">
        <f t="shared" si="2"/>
        <v>0</v>
      </c>
      <c r="M23" s="164" t="b">
        <f t="shared" si="0"/>
        <v>0</v>
      </c>
    </row>
    <row r="24" spans="1:13" ht="60" x14ac:dyDescent="0.25">
      <c r="A24" s="155" t="str">
        <f>'1.AUTOEVALUACIÓN'!B25</f>
        <v xml:space="preserve">Utilización y/o desarrollo de software para disminuir riesgo en la prestación del servicio. </v>
      </c>
      <c r="B24" s="155">
        <f>'1.AUTOEVALUACIÓN'!C25</f>
        <v>0</v>
      </c>
      <c r="C24" s="128">
        <f>'1.AUTOEVALUACIÓN'!D25</f>
        <v>16</v>
      </c>
      <c r="D24" s="157" t="str">
        <f>'1.AUTOEVALUACIÓN'!E25</f>
        <v xml:space="preserve">El Establecimiento de Sanidad Militar cuenta con generación de alarmas a través de sistemas que detectan aparición de Eventos Adversos o indicios de atención insegura. </v>
      </c>
      <c r="E24" s="154">
        <f>VLOOKUP(C24,'1.AUTOEVALUACIÓN'!$D$9:$H$110,5,0)</f>
        <v>0</v>
      </c>
      <c r="F24" s="163" t="str">
        <f>'1.AUTOEVALUACIÓN'!U25</f>
        <v/>
      </c>
      <c r="G24" s="24">
        <f>'1.AUTOEVALUACIÓN'!J25</f>
        <v>0</v>
      </c>
      <c r="H24" s="2"/>
      <c r="I24" s="12"/>
      <c r="J24" s="12"/>
      <c r="K24" s="12"/>
      <c r="L24" s="128">
        <f t="shared" si="2"/>
        <v>0</v>
      </c>
      <c r="M24" s="164" t="b">
        <f t="shared" si="0"/>
        <v>0</v>
      </c>
    </row>
    <row r="25" spans="1:13" ht="60" x14ac:dyDescent="0.25">
      <c r="A25" s="155" t="str">
        <f>'1.AUTOEVALUACIÓN'!B26</f>
        <v xml:space="preserve">Utilización y/o desarrollo de software para disminuir riesgo en la prestación del servicio. </v>
      </c>
      <c r="B25" s="155">
        <f>'1.AUTOEVALUACIÓN'!C26</f>
        <v>0</v>
      </c>
      <c r="C25" s="128">
        <f>'1.AUTOEVALUACIÓN'!D26</f>
        <v>17</v>
      </c>
      <c r="D25" s="157" t="str">
        <f>'1.AUTOEVALUACIÓN'!E26</f>
        <v xml:space="preserve">El Establecimiento de Sanidad Militar tiene definidos los planes de contingencia para la reducción de riesgos en el caso de tener historia clínica electrónica y fìsica a la vez. </v>
      </c>
      <c r="E25" s="154">
        <f>VLOOKUP(C25,'1.AUTOEVALUACIÓN'!$D$9:$H$110,5,0)</f>
        <v>0</v>
      </c>
      <c r="F25" s="163" t="str">
        <f>'1.AUTOEVALUACIÓN'!U26</f>
        <v/>
      </c>
      <c r="G25" s="24">
        <f>'1.AUTOEVALUACIÓN'!J26</f>
        <v>0</v>
      </c>
      <c r="H25" s="2"/>
      <c r="I25" s="12"/>
      <c r="J25" s="12"/>
      <c r="K25" s="12"/>
      <c r="L25" s="128">
        <f t="shared" si="2"/>
        <v>0</v>
      </c>
      <c r="M25" s="164" t="b">
        <f t="shared" si="0"/>
        <v>0</v>
      </c>
    </row>
    <row r="26" spans="1:13" ht="45" x14ac:dyDescent="0.25">
      <c r="A26" s="155" t="str">
        <f>'1.AUTOEVALUACIÓN'!B27</f>
        <v xml:space="preserve">Utilización y/o desarrollo de software para disminuir riesgo en la prestación del servicio. </v>
      </c>
      <c r="B26" s="155">
        <f>'1.AUTOEVALUACIÓN'!C27</f>
        <v>0</v>
      </c>
      <c r="C26" s="128">
        <f>'1.AUTOEVALUACIÓN'!D27</f>
        <v>18</v>
      </c>
      <c r="D26" s="157" t="str">
        <f>'1.AUTOEVALUACIÓN'!E27</f>
        <v>El Establecimiento de Sanidad Militar realiza vigilancia permanente a las alarmas de alergias y demás riesgos de atención en la historia clínica.</v>
      </c>
      <c r="E26" s="154">
        <f>VLOOKUP(C26,'1.AUTOEVALUACIÓN'!$D$9:$H$110,5,0)</f>
        <v>0</v>
      </c>
      <c r="F26" s="163" t="str">
        <f>'1.AUTOEVALUACIÓN'!U27</f>
        <v/>
      </c>
      <c r="G26" s="24">
        <f>'1.AUTOEVALUACIÓN'!J27</f>
        <v>0</v>
      </c>
      <c r="H26" s="2"/>
      <c r="I26" s="12"/>
      <c r="J26" s="12"/>
      <c r="K26" s="12"/>
      <c r="L26" s="128">
        <f t="shared" si="2"/>
        <v>0</v>
      </c>
      <c r="M26" s="164" t="b">
        <f t="shared" si="0"/>
        <v>0</v>
      </c>
    </row>
    <row r="27" spans="1:13" ht="60" x14ac:dyDescent="0.25">
      <c r="A27" s="155" t="str">
        <f>'1.AUTOEVALUACIÓN'!B28</f>
        <v xml:space="preserve">Seguridad en el ambiente físico y la tecnología en salud. </v>
      </c>
      <c r="B27" s="155" t="str">
        <f>'1.AUTOEVALUACIÓN'!C28</f>
        <v>No aplica</v>
      </c>
      <c r="C27" s="128">
        <f>'1.AUTOEVALUACIÓN'!D28</f>
        <v>19</v>
      </c>
      <c r="D27" s="157" t="str">
        <f>'1.AUTOEVALUACIÓN'!E28</f>
        <v xml:space="preserve">El Establecimiento de Sanidad Militar evalua las condiciones ambientales a cada uno de los servicios de tal manera que se minimicen los riesgos de Infección Intrahospitalaria. </v>
      </c>
      <c r="E27" s="154">
        <f>VLOOKUP(C27,'1.AUTOEVALUACIÓN'!$D$9:$H$110,5,0)</f>
        <v>0</v>
      </c>
      <c r="F27" s="163" t="str">
        <f>'1.AUTOEVALUACIÓN'!U28</f>
        <v/>
      </c>
      <c r="G27" s="24">
        <f>'1.AUTOEVALUACIÓN'!J28</f>
        <v>0</v>
      </c>
      <c r="H27" s="2"/>
      <c r="I27" s="12"/>
      <c r="J27" s="12"/>
      <c r="K27" s="12"/>
      <c r="L27" s="128">
        <f t="shared" si="2"/>
        <v>0</v>
      </c>
      <c r="M27" s="164" t="b">
        <f t="shared" si="0"/>
        <v>0</v>
      </c>
    </row>
    <row r="28" spans="1:13" ht="135" x14ac:dyDescent="0.25">
      <c r="A28" s="155" t="str">
        <f>'1.AUTOEVALUACIÓN'!B29</f>
        <v xml:space="preserve">Garantizar la correcta identificación del paciente y las muestras en el laboratorio. </v>
      </c>
      <c r="B28" s="155" t="str">
        <f>'1.AUTOEVALUACIÓN'!C29</f>
        <v>Barreras y defensas - Paquete instruccional.</v>
      </c>
      <c r="C28" s="128">
        <f>'1.AUTOEVALUACIÓN'!D29</f>
        <v>20</v>
      </c>
      <c r="D28" s="157" t="str">
        <f>'1.AUTOEVALUACIÓN'!E29</f>
        <v xml:space="preserve">El Establecimiento de Sanidad Militar tiene definido los procedimientos de identificación correcta y segura del paciente, la cual se inicia desde su registro en el ESM, seguida del proceso de marcación de la muestra para el desarrollo de los procedimientos preanalíticos, analíticos y postanalíticos. Este procedimiento debe ser conocido y adoptado por todos quienes intervienen en el proceso de atención. </v>
      </c>
      <c r="E28" s="154">
        <f>VLOOKUP(C28,'1.AUTOEVALUACIÓN'!$D$9:$H$110,5,0)</f>
        <v>0</v>
      </c>
      <c r="F28" s="163" t="str">
        <f>'1.AUTOEVALUACIÓN'!U29</f>
        <v/>
      </c>
      <c r="G28" s="24">
        <f>'1.AUTOEVALUACIÓN'!J29</f>
        <v>0</v>
      </c>
      <c r="H28" s="2"/>
      <c r="I28" s="12"/>
      <c r="J28" s="12"/>
      <c r="K28" s="12"/>
      <c r="L28" s="128">
        <f t="shared" si="2"/>
        <v>0</v>
      </c>
      <c r="M28" s="164" t="b">
        <f t="shared" si="0"/>
        <v>0</v>
      </c>
    </row>
    <row r="29" spans="1:13" ht="90" x14ac:dyDescent="0.25">
      <c r="A29" s="155" t="str">
        <f>'1.AUTOEVALUACIÓN'!B30</f>
        <v xml:space="preserve">Garantizar la correcta identificación del paciente y las muestras en el laboratorio. </v>
      </c>
      <c r="B29" s="155" t="str">
        <f>'1.AUTOEVALUACIÓN'!C30</f>
        <v>Barreras y defensas - Paquete instruccional</v>
      </c>
      <c r="C29" s="128">
        <f>'1.AUTOEVALUACIÓN'!D30</f>
        <v>21</v>
      </c>
      <c r="D29" s="157" t="str">
        <f>'1.AUTOEVALUACIÓN'!E30</f>
        <v xml:space="preserve">El Establecimiento de Sanidad Militar ha considerado la participación activa del paciente durante los procesos de identificación y validación de la información del paciente. En este caso, es de importancia relevante la utilización de un lenguaje culturalmente accesible. </v>
      </c>
      <c r="E29" s="154">
        <f>VLOOKUP(C29,'1.AUTOEVALUACIÓN'!$D$9:$H$110,5,0)</f>
        <v>0</v>
      </c>
      <c r="F29" s="163" t="str">
        <f>'1.AUTOEVALUACIÓN'!U30</f>
        <v/>
      </c>
      <c r="G29" s="24">
        <f>'1.AUTOEVALUACIÓN'!J30</f>
        <v>0</v>
      </c>
      <c r="H29" s="2"/>
      <c r="I29" s="12"/>
      <c r="J29" s="12"/>
      <c r="K29" s="12"/>
      <c r="L29" s="128">
        <f t="shared" si="2"/>
        <v>0</v>
      </c>
      <c r="M29" s="164" t="b">
        <f t="shared" si="0"/>
        <v>0</v>
      </c>
    </row>
    <row r="30" spans="1:13" ht="60" x14ac:dyDescent="0.25">
      <c r="A30" s="155" t="str">
        <f>'1.AUTOEVALUACIÓN'!B31</f>
        <v xml:space="preserve">Garantizar la correcta identificación del paciente y las muestras en el laboratorio. </v>
      </c>
      <c r="B30" s="155" t="str">
        <f>'1.AUTOEVALUACIÓN'!C31</f>
        <v>Barreras y defensas - Paquete instruccional</v>
      </c>
      <c r="C30" s="128">
        <f>'1.AUTOEVALUACIÓN'!D31</f>
        <v>22</v>
      </c>
      <c r="D30" s="157" t="str">
        <f>'1.AUTOEVALUACIÓN'!E31</f>
        <v xml:space="preserve">El Establecimiento de Sanidad Militar ha estandarizado el proceso de identificación y verifica que se esté realizando correctamente, mediante la lista de chequeo. </v>
      </c>
      <c r="E30" s="154">
        <f>VLOOKUP(C30,'1.AUTOEVALUACIÓN'!$D$9:$H$110,5,0)</f>
        <v>0</v>
      </c>
      <c r="F30" s="163" t="str">
        <f>'1.AUTOEVALUACIÓN'!U31</f>
        <v/>
      </c>
      <c r="G30" s="24">
        <f>'1.AUTOEVALUACIÓN'!J31</f>
        <v>0</v>
      </c>
      <c r="H30" s="2"/>
      <c r="I30" s="12"/>
      <c r="J30" s="12"/>
      <c r="K30" s="12"/>
      <c r="L30" s="128">
        <f t="shared" si="2"/>
        <v>0</v>
      </c>
      <c r="M30" s="164" t="b">
        <f t="shared" si="0"/>
        <v>0</v>
      </c>
    </row>
    <row r="31" spans="1:13" ht="105" x14ac:dyDescent="0.25">
      <c r="A31" s="155" t="str">
        <f>'1.AUTOEVALUACIÓN'!B32</f>
        <v xml:space="preserve">Garantizar la correcta identificación del paciente y las muestras en el laboratorio. </v>
      </c>
      <c r="B31" s="155" t="str">
        <f>'1.AUTOEVALUACIÓN'!C32</f>
        <v>Barreras y defensas - Paquete instruccional</v>
      </c>
      <c r="C31" s="128">
        <f>'1.AUTOEVALUACIÓN'!D32</f>
        <v>23</v>
      </c>
      <c r="D31" s="157" t="str">
        <f>'1.AUTOEVALUACIÓN'!E32</f>
        <v xml:space="preserve">El Establecimiento de Sanidad Militar cuenta con un proceso de planeación de la atención y cuidado para cada paciente, que incluya la implementación, práctica y seguimiento de los exámenes y los procedimientos para la consecución de los resultados a los usuarios y a los clínicos. </v>
      </c>
      <c r="E31" s="154">
        <f>VLOOKUP(C31,'1.AUTOEVALUACIÓN'!$D$9:$H$110,5,0)</f>
        <v>0</v>
      </c>
      <c r="F31" s="163" t="str">
        <f>'1.AUTOEVALUACIÓN'!U32</f>
        <v/>
      </c>
      <c r="G31" s="24">
        <f>'1.AUTOEVALUACIÓN'!J32</f>
        <v>0</v>
      </c>
      <c r="H31" s="2"/>
      <c r="I31" s="12"/>
      <c r="J31" s="12"/>
      <c r="K31" s="12"/>
      <c r="L31" s="128">
        <f t="shared" si="2"/>
        <v>0</v>
      </c>
      <c r="M31" s="164" t="b">
        <f t="shared" si="0"/>
        <v>0</v>
      </c>
    </row>
    <row r="32" spans="1:13" ht="90" x14ac:dyDescent="0.25">
      <c r="A32" s="155" t="str">
        <f>'1.AUTOEVALUACIÓN'!B33</f>
        <v xml:space="preserve">Garantizar la correcta identificación del paciente y las muestras en el laboratorio. </v>
      </c>
      <c r="B32" s="155" t="str">
        <f>'1.AUTOEVALUACIÓN'!C33</f>
        <v>Barreras y defensas - Paquete instruccional</v>
      </c>
      <c r="C32" s="128">
        <f>'1.AUTOEVALUACIÓN'!D33</f>
        <v>24</v>
      </c>
      <c r="D32" s="157" t="str">
        <f>'1.AUTOEVALUACIÓN'!E33</f>
        <v xml:space="preserve">El Establecimiento de Sanidad Militar realiza actividades encaminadas a la toma de conciencia, por parte de los trabajadores, de las consecuencias que pueden generar la deficiente o inadecuada identificación de las muestras de un paciente. </v>
      </c>
      <c r="E32" s="154">
        <f>VLOOKUP(C32,'1.AUTOEVALUACIÓN'!$D$9:$H$110,5,0)</f>
        <v>0</v>
      </c>
      <c r="F32" s="163" t="str">
        <f>'1.AUTOEVALUACIÓN'!U33</f>
        <v/>
      </c>
      <c r="G32" s="24">
        <f>'1.AUTOEVALUACIÓN'!J33</f>
        <v>0</v>
      </c>
      <c r="H32" s="2"/>
      <c r="I32" s="12"/>
      <c r="J32" s="12"/>
      <c r="K32" s="12"/>
      <c r="L32" s="128">
        <f t="shared" si="2"/>
        <v>0</v>
      </c>
      <c r="M32" s="164" t="b">
        <f t="shared" si="0"/>
        <v>0</v>
      </c>
    </row>
    <row r="33" spans="1:13" ht="75" x14ac:dyDescent="0.25">
      <c r="A33" s="155" t="str">
        <f>'1.AUTOEVALUACIÓN'!B34</f>
        <v xml:space="preserve">Garantizar la correcta identificación del paciente y las muestras en el laboratorio. </v>
      </c>
      <c r="B33" s="155" t="str">
        <f>'1.AUTOEVALUACIÓN'!C34</f>
        <v>Barreras y defensas - Paquete instruccional</v>
      </c>
      <c r="C33" s="128">
        <f>'1.AUTOEVALUACIÓN'!D34</f>
        <v>25</v>
      </c>
      <c r="D33" s="157" t="str">
        <f>'1.AUTOEVALUACIÓN'!E34</f>
        <v>El Establecimiento de Sanidad Militar cuenta con suficiente personal capacitado y con la tecnología y recursos necesarios para la implementación del protocolo de identificación del paciente y muestras biológicas.</v>
      </c>
      <c r="E33" s="154">
        <f>VLOOKUP(C33,'1.AUTOEVALUACIÓN'!$D$9:$H$110,5,0)</f>
        <v>0</v>
      </c>
      <c r="F33" s="163" t="str">
        <f>'1.AUTOEVALUACIÓN'!U34</f>
        <v/>
      </c>
      <c r="G33" s="24">
        <f>'1.AUTOEVALUACIÓN'!J34</f>
        <v>0</v>
      </c>
      <c r="H33" s="2"/>
      <c r="I33" s="12"/>
      <c r="J33" s="12"/>
      <c r="K33" s="12"/>
      <c r="L33" s="128">
        <f t="shared" si="2"/>
        <v>0</v>
      </c>
      <c r="M33" s="164" t="b">
        <f t="shared" si="0"/>
        <v>0</v>
      </c>
    </row>
    <row r="34" spans="1:13" ht="45" x14ac:dyDescent="0.25">
      <c r="A34" s="155" t="str">
        <f>'1.AUTOEVALUACIÓN'!B35</f>
        <v xml:space="preserve">Garantizar la correcta identificación del paciente y las muestras en el laboratorio. </v>
      </c>
      <c r="B34" s="155" t="str">
        <f>'1.AUTOEVALUACIÓN'!C35</f>
        <v>Barreras y defensas - Paquete instruccional</v>
      </c>
      <c r="C34" s="128">
        <f>'1.AUTOEVALUACIÓN'!D35</f>
        <v>26</v>
      </c>
      <c r="D34" s="157" t="str">
        <f>'1.AUTOEVALUACIÓN'!E35</f>
        <v>El Establecimiento de Sanidad Militar dispone de criterios documentados para la aceptación y rechazo de muestras.</v>
      </c>
      <c r="E34" s="154">
        <f>VLOOKUP(C34,'1.AUTOEVALUACIÓN'!$D$9:$H$110,5,0)</f>
        <v>0</v>
      </c>
      <c r="F34" s="163" t="str">
        <f>'1.AUTOEVALUACIÓN'!U35</f>
        <v/>
      </c>
      <c r="G34" s="24">
        <f>'1.AUTOEVALUACIÓN'!J35</f>
        <v>0</v>
      </c>
      <c r="H34" s="2"/>
      <c r="I34" s="12"/>
      <c r="J34" s="12"/>
      <c r="K34" s="12"/>
      <c r="L34" s="128">
        <f t="shared" si="2"/>
        <v>0</v>
      </c>
      <c r="M34" s="164" t="b">
        <f t="shared" si="0"/>
        <v>0</v>
      </c>
    </row>
    <row r="35" spans="1:13" ht="60" x14ac:dyDescent="0.25">
      <c r="A35" s="155" t="str">
        <f>'1.AUTOEVALUACIÓN'!B36</f>
        <v xml:space="preserve">Garantizar la correcta identificación del paciente y las muestras en el laboratorio. </v>
      </c>
      <c r="B35" s="155" t="str">
        <f>'1.AUTOEVALUACIÓN'!C36</f>
        <v>Barreras y defensas - Paquete instruccional</v>
      </c>
      <c r="C35" s="128">
        <f>'1.AUTOEVALUACIÓN'!D36</f>
        <v>27</v>
      </c>
      <c r="D35" s="157" t="str">
        <f>'1.AUTOEVALUACIÓN'!E36</f>
        <v xml:space="preserve">El Establecimiento de Sanidad Militar incluye los insumos para el etiquetado de las muestras como una prioridad en las compras o proceso de contratación. </v>
      </c>
      <c r="E35" s="154">
        <f>VLOOKUP(C35,'1.AUTOEVALUACIÓN'!$D$9:$H$110,5,0)</f>
        <v>0</v>
      </c>
      <c r="F35" s="163" t="str">
        <f>'1.AUTOEVALUACIÓN'!U36</f>
        <v/>
      </c>
      <c r="G35" s="24">
        <f>'1.AUTOEVALUACIÓN'!J36</f>
        <v>0</v>
      </c>
      <c r="H35" s="2"/>
      <c r="I35" s="12"/>
      <c r="J35" s="12"/>
      <c r="K35" s="12"/>
      <c r="L35" s="128">
        <f t="shared" si="2"/>
        <v>0</v>
      </c>
      <c r="M35" s="164" t="b">
        <f t="shared" si="0"/>
        <v>0</v>
      </c>
    </row>
    <row r="36" spans="1:13" ht="75" x14ac:dyDescent="0.25">
      <c r="A36" s="155" t="str">
        <f>'1.AUTOEVALUACIÓN'!B37</f>
        <v xml:space="preserve">Garantizar la correcta identificación del paciente y las muestras en el laboratorio. </v>
      </c>
      <c r="B36" s="155" t="str">
        <f>'1.AUTOEVALUACIÓN'!C37</f>
        <v>Barreras y defensas - Paquete instruccional</v>
      </c>
      <c r="C36" s="128">
        <f>'1.AUTOEVALUACIÓN'!D37</f>
        <v>28</v>
      </c>
      <c r="D36" s="157" t="str">
        <f>'1.AUTOEVALUACIÓN'!E37</f>
        <v>El Establecimiento de Sanidad Militar define las responsabilidades de todo el personal y registra las descripciones del puesto, sus cualificaciones y competencias las define en los registros de educación y formación.</v>
      </c>
      <c r="E36" s="154">
        <f>VLOOKUP(C36,'1.AUTOEVALUACIÓN'!$D$9:$H$110,5,0)</f>
        <v>0</v>
      </c>
      <c r="F36" s="163" t="str">
        <f>'1.AUTOEVALUACIÓN'!U37</f>
        <v/>
      </c>
      <c r="G36" s="24">
        <f>'1.AUTOEVALUACIÓN'!J37</f>
        <v>0</v>
      </c>
      <c r="H36" s="2"/>
      <c r="I36" s="12"/>
      <c r="J36" s="12"/>
      <c r="K36" s="12"/>
      <c r="L36" s="128">
        <f t="shared" si="2"/>
        <v>0</v>
      </c>
      <c r="M36" s="164" t="b">
        <f t="shared" si="0"/>
        <v>0</v>
      </c>
    </row>
    <row r="37" spans="1:13" ht="90" x14ac:dyDescent="0.25">
      <c r="A37" s="155" t="str">
        <f>'1.AUTOEVALUACIÓN'!B38</f>
        <v xml:space="preserve">Garantizar la correcta identificación del paciente y las muestras en el laboratorio. </v>
      </c>
      <c r="B37" s="155" t="str">
        <f>'1.AUTOEVALUACIÓN'!C38</f>
        <v>Barreras y defensas - Paquete instruccional</v>
      </c>
      <c r="C37" s="128">
        <f>'1.AUTOEVALUACIÓN'!D38</f>
        <v>29</v>
      </c>
      <c r="D37" s="157" t="str">
        <f>'1.AUTOEVALUACIÓN'!E38</f>
        <v xml:space="preserve">El Establecimiento de Sanidad Militar cuenta con procesos basados en buenas prácticas, que garanticen la seguridad, conservación, calidad, confiabilidad y la confidencialidad de las muestras cuando se vayan a remitir (cuando aplique). </v>
      </c>
      <c r="E37" s="154">
        <f>VLOOKUP(C37,'1.AUTOEVALUACIÓN'!$D$9:$H$110,5,0)</f>
        <v>0</v>
      </c>
      <c r="F37" s="163" t="str">
        <f>'1.AUTOEVALUACIÓN'!U38</f>
        <v/>
      </c>
      <c r="G37" s="24">
        <f>'1.AUTOEVALUACIÓN'!J38</f>
        <v>0</v>
      </c>
      <c r="H37" s="2"/>
      <c r="I37" s="12"/>
      <c r="J37" s="12"/>
      <c r="K37" s="12"/>
      <c r="L37" s="128">
        <f t="shared" si="2"/>
        <v>0</v>
      </c>
      <c r="M37" s="164" t="b">
        <f t="shared" si="0"/>
        <v>0</v>
      </c>
    </row>
    <row r="38" spans="1:13" ht="90" x14ac:dyDescent="0.25">
      <c r="A38" s="155" t="str">
        <f>'1.AUTOEVALUACIÓN'!B39</f>
        <v xml:space="preserve">Garantizar la correcta identificación del paciente y las muestras en el laboratorio. </v>
      </c>
      <c r="B38" s="155" t="str">
        <f>'1.AUTOEVALUACIÓN'!C39</f>
        <v>Barreras y defensas - Paquete instruccional</v>
      </c>
      <c r="C38" s="128">
        <f>'1.AUTOEVALUACIÓN'!D39</f>
        <v>30</v>
      </c>
      <c r="D38" s="157" t="str">
        <f>'1.AUTOEVALUACIÓN'!E39</f>
        <v>El Establecimiento de Sanidad Militar implementa y estandariza sistemas automatizados de identificación (código de barras, radiofrecuencia, brazaletes, tarjeta de cabecera de pie de cama o de habitación de un paciente, biometría, uso de la huella dactilar, etc.).</v>
      </c>
      <c r="E38" s="154">
        <f>VLOOKUP(C38,'1.AUTOEVALUACIÓN'!$D$9:$H$110,5,0)</f>
        <v>0</v>
      </c>
      <c r="F38" s="163" t="str">
        <f>'1.AUTOEVALUACIÓN'!U39</f>
        <v/>
      </c>
      <c r="G38" s="24">
        <f>'1.AUTOEVALUACIÓN'!J39</f>
        <v>0</v>
      </c>
      <c r="H38" s="2"/>
      <c r="I38" s="12"/>
      <c r="J38" s="12"/>
      <c r="K38" s="12"/>
      <c r="L38" s="128">
        <f t="shared" si="2"/>
        <v>0</v>
      </c>
      <c r="M38" s="164" t="b">
        <f t="shared" si="0"/>
        <v>0</v>
      </c>
    </row>
    <row r="39" spans="1:13" ht="45" x14ac:dyDescent="0.25">
      <c r="A39" s="155" t="str">
        <f>'1.AUTOEVALUACIÓN'!B40</f>
        <v xml:space="preserve">Garantizar la correcta identificación del paciente y las muestras en el laboratorio. </v>
      </c>
      <c r="B39" s="155" t="str">
        <f>'1.AUTOEVALUACIÓN'!C40</f>
        <v>Barreras y defensas - Paquete instruccional</v>
      </c>
      <c r="C39" s="128">
        <f>'1.AUTOEVALUACIÓN'!D40</f>
        <v>31</v>
      </c>
      <c r="D39" s="157" t="str">
        <f>'1.AUTOEVALUACIÓN'!E40</f>
        <v xml:space="preserve">El Establecimiento de Sanidad Militar ha estandarizado el formato de solicitud de exámenes de laboratorio. </v>
      </c>
      <c r="E39" s="154">
        <f>VLOOKUP(C39,'1.AUTOEVALUACIÓN'!$D$9:$H$110,5,0)</f>
        <v>0</v>
      </c>
      <c r="F39" s="163" t="str">
        <f>'1.AUTOEVALUACIÓN'!U40</f>
        <v/>
      </c>
      <c r="G39" s="24">
        <f>'1.AUTOEVALUACIÓN'!J40</f>
        <v>0</v>
      </c>
      <c r="H39" s="2"/>
      <c r="I39" s="12"/>
      <c r="J39" s="12"/>
      <c r="K39" s="12"/>
      <c r="L39" s="128">
        <f t="shared" si="2"/>
        <v>0</v>
      </c>
      <c r="M39" s="164" t="b">
        <f t="shared" si="0"/>
        <v>0</v>
      </c>
    </row>
    <row r="40" spans="1:13" ht="75" x14ac:dyDescent="0.25">
      <c r="A40" s="155" t="str">
        <f>'1.AUTOEVALUACIÓN'!B41</f>
        <v xml:space="preserve">Garantizar la correcta identificación del paciente y las muestras en el laboratorio. </v>
      </c>
      <c r="B40" s="155" t="str">
        <f>'1.AUTOEVALUACIÓN'!C41</f>
        <v>Barreras y defensas - Paquete instruccional</v>
      </c>
      <c r="C40" s="128">
        <f>'1.AUTOEVALUACIÓN'!D41</f>
        <v>32</v>
      </c>
      <c r="D40" s="157" t="str">
        <f>'1.AUTOEVALUACIÓN'!E41</f>
        <v>Contar con una lista de chequeo que incluya criterios de verificación como: identificación del paciente, examen solicitado, examen tomado, examen realizado, tipo de recipiente, empleado, etc</v>
      </c>
      <c r="E40" s="154">
        <f>VLOOKUP(C40,'1.AUTOEVALUACIÓN'!$D$9:$H$110,5,0)</f>
        <v>0</v>
      </c>
      <c r="F40" s="163" t="str">
        <f>'1.AUTOEVALUACIÓN'!U41</f>
        <v/>
      </c>
      <c r="G40" s="24">
        <f>'1.AUTOEVALUACIÓN'!J41</f>
        <v>0</v>
      </c>
      <c r="H40" s="2"/>
      <c r="I40" s="12"/>
      <c r="J40" s="12"/>
      <c r="K40" s="12"/>
      <c r="L40" s="128">
        <f t="shared" ref="L40:L85" si="3">I40*J40*K40</f>
        <v>0</v>
      </c>
      <c r="M40" s="164" t="b">
        <f t="shared" si="0"/>
        <v>0</v>
      </c>
    </row>
    <row r="41" spans="1:13" ht="75" x14ac:dyDescent="0.25">
      <c r="A41" s="155" t="str">
        <f>'1.AUTOEVALUACIÓN'!B42</f>
        <v xml:space="preserve">Garantizar la correcta identificación del paciente y las muestras en el laboratorio. </v>
      </c>
      <c r="B41" s="155" t="str">
        <f>'1.AUTOEVALUACIÓN'!C42</f>
        <v>Barreras y defensas - Paquete instruccional</v>
      </c>
      <c r="C41" s="128">
        <f>'1.AUTOEVALUACIÓN'!D42</f>
        <v>33</v>
      </c>
      <c r="D41" s="157" t="str">
        <f>'1.AUTOEVALUACIÓN'!E42</f>
        <v xml:space="preserve">El Establecimiento de Sanidad Militar ha definido acciones sistemáticas de auditoría y evaluación tendientes a garantizar que las pruebas solicitadas son pertinentes con la historia clínica del paciente. </v>
      </c>
      <c r="E41" s="154">
        <f>VLOOKUP(C41,'1.AUTOEVALUACIÓN'!$D$9:$H$110,5,0)</f>
        <v>0</v>
      </c>
      <c r="F41" s="163" t="str">
        <f>'1.AUTOEVALUACIÓN'!U42</f>
        <v/>
      </c>
      <c r="G41" s="24">
        <f>'1.AUTOEVALUACIÓN'!J42</f>
        <v>0</v>
      </c>
      <c r="H41" s="2"/>
      <c r="I41" s="12"/>
      <c r="J41" s="12"/>
      <c r="K41" s="12"/>
      <c r="L41" s="128">
        <f t="shared" si="3"/>
        <v>0</v>
      </c>
      <c r="M41" s="164" t="b">
        <f t="shared" si="0"/>
        <v>0</v>
      </c>
    </row>
    <row r="42" spans="1:13" ht="75" x14ac:dyDescent="0.25">
      <c r="A42" s="155" t="str">
        <f>'1.AUTOEVALUACIÓN'!B43</f>
        <v xml:space="preserve">Garantizar la correcta identificación del paciente y las muestras en el laboratorio. </v>
      </c>
      <c r="B42" s="155" t="str">
        <f>'1.AUTOEVALUACIÓN'!C43</f>
        <v>Barreras y defensas - Paquete instruccional</v>
      </c>
      <c r="C42" s="128">
        <f>'1.AUTOEVALUACIÓN'!D43</f>
        <v>34</v>
      </c>
      <c r="D42" s="157" t="str">
        <f>'1.AUTOEVALUACIÓN'!E43</f>
        <v xml:space="preserve">El Establecimiento de Sanidad Militar ha definido acciones sistemáticas tendientes a garantizar que las muestras que están siendo procesadas correspondan efectivamente con las que fueron tomadas a los pacientes correctos. </v>
      </c>
      <c r="E42" s="154">
        <f>VLOOKUP(C42,'1.AUTOEVALUACIÓN'!$D$9:$H$110,5,0)</f>
        <v>0</v>
      </c>
      <c r="F42" s="163" t="str">
        <f>'1.AUTOEVALUACIÓN'!U43</f>
        <v/>
      </c>
      <c r="G42" s="24">
        <f>'1.AUTOEVALUACIÓN'!J43</f>
        <v>0</v>
      </c>
      <c r="H42" s="2"/>
      <c r="I42" s="12"/>
      <c r="J42" s="12"/>
      <c r="K42" s="12"/>
      <c r="L42" s="128">
        <f t="shared" si="3"/>
        <v>0</v>
      </c>
      <c r="M42" s="164" t="b">
        <f t="shared" si="0"/>
        <v>0</v>
      </c>
    </row>
    <row r="43" spans="1:13" ht="75" x14ac:dyDescent="0.25">
      <c r="A43" s="155" t="str">
        <f>'1.AUTOEVALUACIÓN'!B44</f>
        <v xml:space="preserve">Garantizar la correcta identificación del paciente y las muestras en el laboratorio. </v>
      </c>
      <c r="B43" s="155" t="str">
        <f>'1.AUTOEVALUACIÓN'!C44</f>
        <v>Barreras y defensas - Paquete instruccional</v>
      </c>
      <c r="C43" s="128">
        <f>'1.AUTOEVALUACIÓN'!D44</f>
        <v>35</v>
      </c>
      <c r="D43" s="157" t="str">
        <f>'1.AUTOEVALUACIÓN'!E44</f>
        <v>El Establecimiento de Sanidad Militar cuenta con protocolos claros para el cuestionamiento de los resultados de análisis de laboratorio u otros hallazgos de los análisis cuando no coincidan con la historia clínica del paciente.</v>
      </c>
      <c r="E43" s="154">
        <f>VLOOKUP(C43,'1.AUTOEVALUACIÓN'!$D$9:$H$110,5,0)</f>
        <v>0</v>
      </c>
      <c r="F43" s="163" t="str">
        <f>'1.AUTOEVALUACIÓN'!U44</f>
        <v/>
      </c>
      <c r="G43" s="24">
        <f>'1.AUTOEVALUACIÓN'!J44</f>
        <v>0</v>
      </c>
      <c r="H43" s="2"/>
      <c r="I43" s="12"/>
      <c r="J43" s="12"/>
      <c r="K43" s="12"/>
      <c r="L43" s="128">
        <f t="shared" si="3"/>
        <v>0</v>
      </c>
      <c r="M43" s="164" t="b">
        <f t="shared" si="0"/>
        <v>0</v>
      </c>
    </row>
    <row r="44" spans="1:13" ht="75" x14ac:dyDescent="0.25">
      <c r="A44" s="155" t="str">
        <f>'1.AUTOEVALUACIÓN'!B45</f>
        <v xml:space="preserve">Garantizar la correcta identificación del paciente y las muestras en el laboratorio. </v>
      </c>
      <c r="B44" s="155" t="str">
        <f>'1.AUTOEVALUACIÓN'!C45</f>
        <v>Barreras y defensas - Paquete instruccional</v>
      </c>
      <c r="C44" s="128">
        <f>'1.AUTOEVALUACIÓN'!D45</f>
        <v>36</v>
      </c>
      <c r="D44" s="157" t="str">
        <f>'1.AUTOEVALUACIÓN'!E45</f>
        <v>El Establecimiento de Sanidad Militar realiza verificación cruzada entre la identificación que tiene el tubo y la identificación que figura en su etiqueta (cuando la muestra es tomada en otra parte diferente al laboratorio).</v>
      </c>
      <c r="E44" s="154">
        <f>VLOOKUP(C44,'1.AUTOEVALUACIÓN'!$D$9:$H$110,5,0)</f>
        <v>0</v>
      </c>
      <c r="F44" s="163" t="str">
        <f>'1.AUTOEVALUACIÓN'!U45</f>
        <v/>
      </c>
      <c r="G44" s="24">
        <f>'1.AUTOEVALUACIÓN'!J45</f>
        <v>0</v>
      </c>
      <c r="H44" s="2"/>
      <c r="I44" s="12"/>
      <c r="J44" s="12"/>
      <c r="K44" s="12"/>
      <c r="L44" s="128">
        <f t="shared" si="3"/>
        <v>0</v>
      </c>
      <c r="M44" s="164" t="b">
        <f t="shared" si="0"/>
        <v>0</v>
      </c>
    </row>
    <row r="45" spans="1:13" ht="75" x14ac:dyDescent="0.25">
      <c r="A45" s="155" t="str">
        <f>'1.AUTOEVALUACIÓN'!B46</f>
        <v xml:space="preserve">Garantizar la correcta identificación del paciente y las muestras en el laboratorio. </v>
      </c>
      <c r="B45" s="155" t="str">
        <f>'1.AUTOEVALUACIÓN'!C46</f>
        <v>Barreras y defensas - Paquete instruccional</v>
      </c>
      <c r="C45" s="128">
        <f>'1.AUTOEVALUACIÓN'!D46</f>
        <v>37</v>
      </c>
      <c r="D45" s="157" t="str">
        <f>'1.AUTOEVALUACIÓN'!E46</f>
        <v>El Establecimiento de Sanidad Militar ha definido acciones sistemáticas tendientes a garantizar que los resultados que están siendo entregados correspondan efectivamente con las pruebas solicitadas y que sean entregados en su totalidad.</v>
      </c>
      <c r="E45" s="154">
        <f>VLOOKUP(C45,'1.AUTOEVALUACIÓN'!$D$9:$H$110,5,0)</f>
        <v>0</v>
      </c>
      <c r="F45" s="163" t="str">
        <f>'1.AUTOEVALUACIÓN'!U46</f>
        <v/>
      </c>
      <c r="G45" s="24">
        <f>'1.AUTOEVALUACIÓN'!J46</f>
        <v>0</v>
      </c>
      <c r="H45" s="2"/>
      <c r="I45" s="12"/>
      <c r="J45" s="12"/>
      <c r="K45" s="12"/>
      <c r="L45" s="128">
        <f t="shared" si="3"/>
        <v>0</v>
      </c>
      <c r="M45" s="164" t="b">
        <f t="shared" si="0"/>
        <v>0</v>
      </c>
    </row>
    <row r="46" spans="1:13" ht="60" x14ac:dyDescent="0.25">
      <c r="A46" s="155" t="str">
        <f>'1.AUTOEVALUACIÓN'!B47</f>
        <v>Garantizar la correcta identificación del paciente y las muestras en el laboratorio</v>
      </c>
      <c r="B46" s="155" t="str">
        <f>'1.AUTOEVALUACIÓN'!C47</f>
        <v>Barreras y defensas - Paquete instruccional</v>
      </c>
      <c r="C46" s="128">
        <f>'1.AUTOEVALUACIÓN'!D47</f>
        <v>38</v>
      </c>
      <c r="D46" s="157" t="str">
        <f>'1.AUTOEVALUACIÓN'!E47</f>
        <v>El Establecimiento de Sanidad Militar cuenta con mecanismos estandarizados de reporte y entrega de resultados que garanticen la confiabilidad y la confidencialidad en el manejo de la información.</v>
      </c>
      <c r="E46" s="154">
        <f>VLOOKUP(C46,'1.AUTOEVALUACIÓN'!$D$9:$H$110,5,0)</f>
        <v>0</v>
      </c>
      <c r="F46" s="163" t="str">
        <f>'1.AUTOEVALUACIÓN'!U47</f>
        <v/>
      </c>
      <c r="G46" s="24">
        <f>'1.AUTOEVALUACIÓN'!J47</f>
        <v>0</v>
      </c>
      <c r="H46" s="2"/>
      <c r="I46" s="12"/>
      <c r="J46" s="12"/>
      <c r="K46" s="12"/>
      <c r="L46" s="128">
        <f t="shared" si="3"/>
        <v>0</v>
      </c>
      <c r="M46" s="164" t="b">
        <f t="shared" si="0"/>
        <v>0</v>
      </c>
    </row>
    <row r="47" spans="1:13" ht="45" x14ac:dyDescent="0.25">
      <c r="A47" s="155" t="str">
        <f>'1.AUTOEVALUACIÓN'!B48</f>
        <v xml:space="preserve">Garantizar la correcta identificación del paciente y las muestras en el laboratorio. </v>
      </c>
      <c r="B47" s="155" t="str">
        <f>'1.AUTOEVALUACIÓN'!C48</f>
        <v>Barreras y defensas - Paquete instruccional</v>
      </c>
      <c r="C47" s="128">
        <f>'1.AUTOEVALUACIÓN'!D48</f>
        <v>39</v>
      </c>
      <c r="D47" s="157" t="str">
        <f>'1.AUTOEVALUACIÓN'!E48</f>
        <v>El Establecimiento de Sanidad Militar ha documentado en qué casos excepcionales se harán reportes telefónicos y cómo.</v>
      </c>
      <c r="E47" s="154">
        <f>VLOOKUP(C47,'1.AUTOEVALUACIÓN'!$D$9:$H$110,5,0)</f>
        <v>0</v>
      </c>
      <c r="F47" s="163" t="str">
        <f>'1.AUTOEVALUACIÓN'!U48</f>
        <v/>
      </c>
      <c r="G47" s="24">
        <f>'1.AUTOEVALUACIÓN'!J48</f>
        <v>0</v>
      </c>
      <c r="H47" s="2"/>
      <c r="I47" s="12"/>
      <c r="J47" s="12"/>
      <c r="K47" s="12"/>
      <c r="L47" s="128">
        <f t="shared" si="3"/>
        <v>0</v>
      </c>
      <c r="M47" s="164" t="b">
        <f t="shared" si="0"/>
        <v>0</v>
      </c>
    </row>
    <row r="48" spans="1:13" ht="60" x14ac:dyDescent="0.25">
      <c r="A48" s="155" t="str">
        <f>'1.AUTOEVALUACIÓN'!B49</f>
        <v xml:space="preserve">Garantizar la correcta identificación del paciente y las muestras en el laboratorio. </v>
      </c>
      <c r="B48" s="155" t="str">
        <f>'1.AUTOEVALUACIÓN'!C49</f>
        <v>Barreras y defensas - Paquete instruccional</v>
      </c>
      <c r="C48" s="128">
        <f>'1.AUTOEVALUACIÓN'!D49</f>
        <v>40</v>
      </c>
      <c r="D48" s="157" t="str">
        <f>'1.AUTOEVALUACIÓN'!E49</f>
        <v xml:space="preserve">El Establecimiento de Sanidad Militar ha definido políticas claras que permitan identificar aquellos resultados que deben ser entregados directamente al paciente (ambulatorios). </v>
      </c>
      <c r="E48" s="154">
        <f>VLOOKUP(C48,'1.AUTOEVALUACIÓN'!$D$9:$H$110,5,0)</f>
        <v>0</v>
      </c>
      <c r="F48" s="163" t="str">
        <f>'1.AUTOEVALUACIÓN'!U49</f>
        <v/>
      </c>
      <c r="G48" s="24">
        <f>'1.AUTOEVALUACIÓN'!J49</f>
        <v>0</v>
      </c>
      <c r="H48" s="2"/>
      <c r="I48" s="12"/>
      <c r="J48" s="12"/>
      <c r="K48" s="12"/>
      <c r="L48" s="128">
        <f t="shared" si="3"/>
        <v>0</v>
      </c>
      <c r="M48" s="164" t="b">
        <f t="shared" si="0"/>
        <v>0</v>
      </c>
    </row>
    <row r="49" spans="1:13" ht="45" x14ac:dyDescent="0.25">
      <c r="A49" s="155" t="str">
        <f>'1.AUTOEVALUACIÓN'!B50</f>
        <v xml:space="preserve">Garantizar la correcta identificación del paciente y las muestras en el laboratorio. </v>
      </c>
      <c r="B49" s="155" t="str">
        <f>'1.AUTOEVALUACIÓN'!C50</f>
        <v>Barreras y defensas - Paquete instruccional</v>
      </c>
      <c r="C49" s="128">
        <f>'1.AUTOEVALUACIÓN'!D50</f>
        <v>41</v>
      </c>
      <c r="D49" s="157" t="str">
        <f>'1.AUTOEVALUACIÓN'!E50</f>
        <v>El Establecimiento de Sanidad Militar ha definido qué tipo de resultados se deben manejar bajo estrictas condiciones de confidencialidad.</v>
      </c>
      <c r="E49" s="154">
        <f>VLOOKUP(C49,'1.AUTOEVALUACIÓN'!$D$9:$H$110,5,0)</f>
        <v>0</v>
      </c>
      <c r="F49" s="163" t="str">
        <f>'1.AUTOEVALUACIÓN'!U50</f>
        <v/>
      </c>
      <c r="G49" s="24">
        <f>'1.AUTOEVALUACIÓN'!J50</f>
        <v>0</v>
      </c>
      <c r="H49" s="2"/>
      <c r="I49" s="12"/>
      <c r="J49" s="12"/>
      <c r="K49" s="12"/>
      <c r="L49" s="128">
        <f t="shared" si="3"/>
        <v>0</v>
      </c>
      <c r="M49" s="164" t="b">
        <f t="shared" si="0"/>
        <v>0</v>
      </c>
    </row>
    <row r="50" spans="1:13" ht="45" x14ac:dyDescent="0.25">
      <c r="A50" s="155" t="str">
        <f>'1.AUTOEVALUACIÓN'!B51</f>
        <v xml:space="preserve">Garantizar la correcta identificación del paciente y las muestras en el laboratorio. </v>
      </c>
      <c r="B50" s="155" t="str">
        <f>'1.AUTOEVALUACIÓN'!C51</f>
        <v>Barreras y defensas - Paquete instruccional</v>
      </c>
      <c r="C50" s="128">
        <f>'1.AUTOEVALUACIÓN'!D51</f>
        <v>42</v>
      </c>
      <c r="D50" s="157" t="str">
        <f>'1.AUTOEVALUACIÓN'!E51</f>
        <v>El Establecimiento de Sanidad Militar ha definido directrices para el manejo de resultados de importancia en la vigilancia de la salud pública.</v>
      </c>
      <c r="E50" s="154">
        <f>VLOOKUP(C50,'1.AUTOEVALUACIÓN'!$D$9:$H$110,5,0)</f>
        <v>0</v>
      </c>
      <c r="F50" s="163" t="str">
        <f>'1.AUTOEVALUACIÓN'!U51</f>
        <v/>
      </c>
      <c r="G50" s="24">
        <f>'1.AUTOEVALUACIÓN'!J51</f>
        <v>0</v>
      </c>
      <c r="H50" s="2"/>
      <c r="I50" s="12"/>
      <c r="J50" s="12"/>
      <c r="K50" s="12"/>
      <c r="L50" s="128">
        <f t="shared" si="3"/>
        <v>0</v>
      </c>
      <c r="M50" s="164" t="b">
        <f t="shared" si="0"/>
        <v>0</v>
      </c>
    </row>
    <row r="51" spans="1:13" ht="60" x14ac:dyDescent="0.25">
      <c r="A51" s="155" t="str">
        <f>'1.AUTOEVALUACIÓN'!B52</f>
        <v xml:space="preserve">Garantizar la correcta identificación del paciente y las muestras en el laboratorio. </v>
      </c>
      <c r="B51" s="155" t="str">
        <f>'1.AUTOEVALUACIÓN'!C52</f>
        <v>Barreras y defensas - Paquete instruccional</v>
      </c>
      <c r="C51" s="128">
        <f>'1.AUTOEVALUACIÓN'!D52</f>
        <v>43</v>
      </c>
      <c r="D51" s="157" t="str">
        <f>'1.AUTOEVALUACIÓN'!E52</f>
        <v>El Establecimiento de Sanidad Militar incluye los insumos y equipos para la impresión de resultados, como una prioridad en las compras o procesos de contratación.</v>
      </c>
      <c r="E51" s="154">
        <f>VLOOKUP(C51,'1.AUTOEVALUACIÓN'!$D$9:$H$110,5,0)</f>
        <v>0</v>
      </c>
      <c r="F51" s="163" t="str">
        <f>'1.AUTOEVALUACIÓN'!U52</f>
        <v/>
      </c>
      <c r="G51" s="24">
        <f>'1.AUTOEVALUACIÓN'!J52</f>
        <v>0</v>
      </c>
      <c r="H51" s="2"/>
      <c r="I51" s="12"/>
      <c r="J51" s="12"/>
      <c r="K51" s="12"/>
      <c r="L51" s="128">
        <f t="shared" si="3"/>
        <v>0</v>
      </c>
      <c r="M51" s="164" t="b">
        <f t="shared" si="0"/>
        <v>0</v>
      </c>
    </row>
    <row r="52" spans="1:13" ht="90" x14ac:dyDescent="0.25">
      <c r="A52" s="155" t="str">
        <f>'1.AUTOEVALUACIÓN'!B53</f>
        <v xml:space="preserve">Garantizar la correcta identificación del paciente y las muestras en el laboratorio. </v>
      </c>
      <c r="B52" s="155" t="str">
        <f>'1.AUTOEVALUACIÓN'!C53</f>
        <v>Barreras y defensas - Paquete instruccional</v>
      </c>
      <c r="C52" s="128">
        <f>'1.AUTOEVALUACIÓN'!D53</f>
        <v>44</v>
      </c>
      <c r="D52" s="157" t="str">
        <f>'1.AUTOEVALUACIÓN'!E53</f>
        <v>El Establecimiento de Sanidad Militar ha establecido políticas para registrar el dato del resultado obtenido inmediatamente en un documento formal antes de su validación (evitando el uso de papelitos que se van a traspapelar e impidiendo la trazabilidad).</v>
      </c>
      <c r="E52" s="154">
        <f>VLOOKUP(C52,'1.AUTOEVALUACIÓN'!$D$9:$H$110,5,0)</f>
        <v>0</v>
      </c>
      <c r="F52" s="163" t="str">
        <f>'1.AUTOEVALUACIÓN'!U53</f>
        <v/>
      </c>
      <c r="G52" s="24">
        <f>'1.AUTOEVALUACIÓN'!J53</f>
        <v>0</v>
      </c>
      <c r="H52" s="2"/>
      <c r="I52" s="12"/>
      <c r="J52" s="12"/>
      <c r="K52" s="12"/>
      <c r="L52" s="128">
        <f t="shared" si="3"/>
        <v>0</v>
      </c>
      <c r="M52" s="164" t="b">
        <f t="shared" si="0"/>
        <v>0</v>
      </c>
    </row>
    <row r="53" spans="1:13" ht="60" x14ac:dyDescent="0.25">
      <c r="A53" s="155" t="str">
        <f>'1.AUTOEVALUACIÓN'!B54</f>
        <v>Reducir el riesgo de la atención en pacientes cardiovasculares.</v>
      </c>
      <c r="B53" s="155" t="str">
        <f>'1.AUTOEVALUACIÓN'!C54</f>
        <v>Barreras y defensas - Paquete instruccional</v>
      </c>
      <c r="C53" s="128">
        <f>'1.AUTOEVALUACIÓN'!D54</f>
        <v>45</v>
      </c>
      <c r="D53" s="157" t="str">
        <f>'1.AUTOEVALUACIÓN'!E54</f>
        <v>El Establecimiento de Sanidad Militar ha diseñado la herramienta de clasificación del riesgo cardiovascular que incluya dificultades de acceso al tratamiento ambulatorio.</v>
      </c>
      <c r="E53" s="154">
        <f>VLOOKUP(C53,'1.AUTOEVALUACIÓN'!$D$9:$H$110,5,0)</f>
        <v>0</v>
      </c>
      <c r="F53" s="163" t="str">
        <f>'1.AUTOEVALUACIÓN'!U54</f>
        <v/>
      </c>
      <c r="G53" s="24">
        <f>'1.AUTOEVALUACIÓN'!J54</f>
        <v>0</v>
      </c>
      <c r="H53" s="2"/>
      <c r="I53" s="12"/>
      <c r="J53" s="12"/>
      <c r="K53" s="12"/>
      <c r="L53" s="128">
        <f t="shared" si="3"/>
        <v>0</v>
      </c>
      <c r="M53" s="164" t="b">
        <f t="shared" si="0"/>
        <v>0</v>
      </c>
    </row>
    <row r="54" spans="1:13" ht="45" x14ac:dyDescent="0.25">
      <c r="A54" s="155" t="str">
        <f>'1.AUTOEVALUACIÓN'!B55</f>
        <v>Reducir el riesgo de la atención en pacientes cardiovasculares.</v>
      </c>
      <c r="B54" s="155" t="str">
        <f>'1.AUTOEVALUACIÓN'!C55</f>
        <v>Barreras y defensas - Paquete instruccional</v>
      </c>
      <c r="C54" s="128">
        <f>'1.AUTOEVALUACIÓN'!D55</f>
        <v>46</v>
      </c>
      <c r="D54" s="157" t="str">
        <f>'1.AUTOEVALUACIÓN'!E55</f>
        <v xml:space="preserve">El Establecimiento de sanidad Militar capacita al personal sobre valoración del riesgo de enfermedad cardiovascular. </v>
      </c>
      <c r="E54" s="154">
        <f>VLOOKUP(C54,'1.AUTOEVALUACIÓN'!$D$9:$H$110,5,0)</f>
        <v>0</v>
      </c>
      <c r="F54" s="163" t="str">
        <f>'1.AUTOEVALUACIÓN'!U55</f>
        <v/>
      </c>
      <c r="G54" s="24">
        <f>'1.AUTOEVALUACIÓN'!J55</f>
        <v>0</v>
      </c>
      <c r="H54" s="2"/>
      <c r="I54" s="12"/>
      <c r="J54" s="12"/>
      <c r="K54" s="12"/>
      <c r="L54" s="128">
        <f t="shared" si="3"/>
        <v>0</v>
      </c>
      <c r="M54" s="164" t="b">
        <f t="shared" si="0"/>
        <v>0</v>
      </c>
    </row>
    <row r="55" spans="1:13" ht="90" x14ac:dyDescent="0.25">
      <c r="A55" s="155" t="str">
        <f>'1.AUTOEVALUACIÓN'!B56</f>
        <v xml:space="preserve">Reducir el riesgo de la atención en pacientes cardiovasculares. </v>
      </c>
      <c r="B55" s="155" t="str">
        <f>'1.AUTOEVALUACIÓN'!C56</f>
        <v>Barreras y defensas - Paquete instruccional</v>
      </c>
      <c r="C55" s="128">
        <f>'1.AUTOEVALUACIÓN'!D56</f>
        <v>47</v>
      </c>
      <c r="D55" s="157" t="str">
        <f>'1.AUTOEVALUACIÓN'!E56</f>
        <v>El Establecimiento de Sanidad Militar brinda información clara y sensibiliza al paciente de potenciales riesgos y complicaciones derivados de la falta de un completo tratamiento ambulatorio, dejando el registro en la historia clínica del paciente.</v>
      </c>
      <c r="E55" s="154">
        <f>VLOOKUP(C55,'1.AUTOEVALUACIÓN'!$D$9:$H$110,5,0)</f>
        <v>0</v>
      </c>
      <c r="F55" s="163" t="str">
        <f>'1.AUTOEVALUACIÓN'!U56</f>
        <v/>
      </c>
      <c r="G55" s="24">
        <f>'1.AUTOEVALUACIÓN'!J56</f>
        <v>0</v>
      </c>
      <c r="H55" s="2"/>
      <c r="I55" s="12"/>
      <c r="J55" s="12"/>
      <c r="K55" s="12"/>
      <c r="L55" s="128">
        <f t="shared" si="3"/>
        <v>0</v>
      </c>
      <c r="M55" s="164" t="b">
        <f t="shared" si="0"/>
        <v>0</v>
      </c>
    </row>
    <row r="56" spans="1:13" ht="45" x14ac:dyDescent="0.25">
      <c r="A56" s="155" t="str">
        <f>'1.AUTOEVALUACIÓN'!B57</f>
        <v>Reducir el riesgo de la atención en pacientes cardiovasculares.</v>
      </c>
      <c r="B56" s="155" t="str">
        <f>'1.AUTOEVALUACIÓN'!C57</f>
        <v>Barreras y defensas - Paquete instruccional</v>
      </c>
      <c r="C56" s="128">
        <f>'1.AUTOEVALUACIÓN'!D57</f>
        <v>48</v>
      </c>
      <c r="D56" s="157" t="str">
        <f>'1.AUTOEVALUACIÓN'!E57</f>
        <v xml:space="preserve">El Establecimiento de Sanidad Militar ha implementado acciónes comunitarias y redes de apoyo. </v>
      </c>
      <c r="E56" s="154">
        <f>VLOOKUP(C56,'1.AUTOEVALUACIÓN'!$D$9:$H$110,5,0)</f>
        <v>0</v>
      </c>
      <c r="F56" s="163" t="str">
        <f>'1.AUTOEVALUACIÓN'!U57</f>
        <v/>
      </c>
      <c r="G56" s="24">
        <f>'1.AUTOEVALUACIÓN'!J57</f>
        <v>0</v>
      </c>
      <c r="H56" s="2"/>
      <c r="I56" s="12"/>
      <c r="J56" s="12"/>
      <c r="K56" s="12"/>
      <c r="L56" s="128">
        <f t="shared" si="3"/>
        <v>0</v>
      </c>
      <c r="M56" s="164" t="b">
        <f t="shared" si="0"/>
        <v>0</v>
      </c>
    </row>
    <row r="57" spans="1:13" ht="75" x14ac:dyDescent="0.25">
      <c r="A57" s="155" t="str">
        <f>'1.AUTOEVALUACIÓN'!B58</f>
        <v xml:space="preserve">Reducir el riesgo de la atención en pacientes cardiovasculares. </v>
      </c>
      <c r="B57" s="155" t="str">
        <f>'1.AUTOEVALUACIÓN'!C58</f>
        <v>Barreras y defensas - Paquete instruccional</v>
      </c>
      <c r="C57" s="128">
        <f>'1.AUTOEVALUACIÓN'!D58</f>
        <v>49</v>
      </c>
      <c r="D57" s="157" t="str">
        <f>'1.AUTOEVALUACIÓN'!E58</f>
        <v>El Establecimiento de Sanidad Militar brinda información clara y sensibiliza al paciente de potenciales riesgos y complicaciones derivados de la falta de un completo tratamiento ambulatorio, con reporte en la historia clínica.</v>
      </c>
      <c r="E57" s="154">
        <f>VLOOKUP(C57,'1.AUTOEVALUACIÓN'!$D$9:$H$110,5,0)</f>
        <v>0</v>
      </c>
      <c r="F57" s="163" t="str">
        <f>'1.AUTOEVALUACIÓN'!U58</f>
        <v/>
      </c>
      <c r="G57" s="24">
        <f>'1.AUTOEVALUACIÓN'!J58</f>
        <v>0</v>
      </c>
      <c r="H57" s="2"/>
      <c r="I57" s="12"/>
      <c r="J57" s="12"/>
      <c r="K57" s="12"/>
      <c r="L57" s="128">
        <f t="shared" si="3"/>
        <v>0</v>
      </c>
      <c r="M57" s="164" t="b">
        <f t="shared" si="0"/>
        <v>0</v>
      </c>
    </row>
    <row r="58" spans="1:13" ht="60" x14ac:dyDescent="0.25">
      <c r="A58" s="155" t="str">
        <f>'1.AUTOEVALUACIÓN'!B59</f>
        <v>Reducir el riesgo de la atención en pacientes cardiovasculares.</v>
      </c>
      <c r="B58" s="155" t="str">
        <f>'1.AUTOEVALUACIÓN'!C59</f>
        <v>Barreras y defensas - Paquete instruccional</v>
      </c>
      <c r="C58" s="128">
        <f>'1.AUTOEVALUACIÓN'!D59</f>
        <v>50</v>
      </c>
      <c r="D58" s="157" t="str">
        <f>'1.AUTOEVALUACIÓN'!E59</f>
        <v>El Establecimiento de Sanidad Militar cuenta con herramienta de valoración del riesgo para paciente cardiovascular diagnósticado, integrada a la historia clínica.</v>
      </c>
      <c r="E58" s="154">
        <f>VLOOKUP(C58,'1.AUTOEVALUACIÓN'!$D$9:$H$110,5,0)</f>
        <v>0</v>
      </c>
      <c r="F58" s="163" t="str">
        <f>'1.AUTOEVALUACIÓN'!U59</f>
        <v/>
      </c>
      <c r="G58" s="24">
        <f>'1.AUTOEVALUACIÓN'!J59</f>
        <v>0</v>
      </c>
      <c r="H58" s="2"/>
      <c r="I58" s="12"/>
      <c r="J58" s="12"/>
      <c r="K58" s="12"/>
      <c r="L58" s="128">
        <f t="shared" si="3"/>
        <v>0</v>
      </c>
      <c r="M58" s="164" t="b">
        <f t="shared" si="0"/>
        <v>0</v>
      </c>
    </row>
    <row r="59" spans="1:13" ht="105" x14ac:dyDescent="0.25">
      <c r="A59" s="155" t="str">
        <f>'1.AUTOEVALUACIÓN'!B60</f>
        <v xml:space="preserve">Reducir el riesgo de la atención en pacientes cardiovasculares. </v>
      </c>
      <c r="B59" s="155" t="str">
        <f>'1.AUTOEVALUACIÓN'!C60</f>
        <v>Barreras y defensas - Paquete instruccional</v>
      </c>
      <c r="C59" s="128">
        <f>'1.AUTOEVALUACIÓN'!D60</f>
        <v>51</v>
      </c>
      <c r="D59" s="157" t="str">
        <f>'1.AUTOEVALUACIÓN'!E60</f>
        <v xml:space="preserve">El Establecimiento de Sanidad Militar cuenta con GPC documentada, actualizada y socializada y con protocolos de manejo que establezcan que todo paciente con antecedentes de hipercolesterolemia familiar sea reconocido como paciente de alto riesgo para enfermedad cardiovascular. </v>
      </c>
      <c r="E59" s="154">
        <f>VLOOKUP(C59,'1.AUTOEVALUACIÓN'!$D$9:$H$110,5,0)</f>
        <v>0</v>
      </c>
      <c r="F59" s="163" t="str">
        <f>'1.AUTOEVALUACIÓN'!U60</f>
        <v/>
      </c>
      <c r="G59" s="24">
        <f>'1.AUTOEVALUACIÓN'!J60</f>
        <v>0</v>
      </c>
      <c r="H59" s="2"/>
      <c r="I59" s="12"/>
      <c r="J59" s="12"/>
      <c r="K59" s="12"/>
      <c r="L59" s="128">
        <f t="shared" si="3"/>
        <v>0</v>
      </c>
      <c r="M59" s="164" t="b">
        <f t="shared" si="0"/>
        <v>0</v>
      </c>
    </row>
    <row r="60" spans="1:13" ht="120" x14ac:dyDescent="0.25">
      <c r="A60" s="155" t="str">
        <f>'1.AUTOEVALUACIÓN'!B61</f>
        <v>Reducir el riesgo de la atención en pacientes cardiovasculares.</v>
      </c>
      <c r="B60" s="155" t="str">
        <f>'1.AUTOEVALUACIÓN'!C61</f>
        <v>Barreras y defensas - Paquete instruccional</v>
      </c>
      <c r="C60" s="128">
        <f>'1.AUTOEVALUACIÓN'!D61</f>
        <v>52</v>
      </c>
      <c r="D60" s="157" t="str">
        <f>'1.AUTOEVALUACIÓN'!E61</f>
        <v xml:space="preserve">El Establecimiento de Sanidad Militar ha definido programas de promoción y prevención del riesgo cardiovascular enfocados a: identificación oportuna de los factores de riesgo cardiovascular, especialmente de niveles sub óptimos de colesterol y presión arterial en el paciente y las condiciones clínicas que pueden influir en el pronóstico y tratamiento. </v>
      </c>
      <c r="E60" s="154">
        <f>VLOOKUP(C60,'1.AUTOEVALUACIÓN'!$D$9:$H$110,5,0)</f>
        <v>0</v>
      </c>
      <c r="F60" s="163" t="str">
        <f>'1.AUTOEVALUACIÓN'!U61</f>
        <v/>
      </c>
      <c r="G60" s="24">
        <f>'1.AUTOEVALUACIÓN'!J61</f>
        <v>0</v>
      </c>
      <c r="H60" s="2"/>
      <c r="I60" s="12"/>
      <c r="J60" s="12"/>
      <c r="K60" s="12"/>
      <c r="L60" s="128">
        <f t="shared" si="3"/>
        <v>0</v>
      </c>
      <c r="M60" s="164" t="b">
        <f t="shared" si="0"/>
        <v>0</v>
      </c>
    </row>
    <row r="61" spans="1:13" ht="60" x14ac:dyDescent="0.25">
      <c r="A61" s="155" t="str">
        <f>'1.AUTOEVALUACIÓN'!B62</f>
        <v>Reducir el riesgo de la atención en pacientes cardiovasculares.</v>
      </c>
      <c r="B61" s="155" t="str">
        <f>'1.AUTOEVALUACIÓN'!C62</f>
        <v>Barreras y defensas - Paquete instruccional</v>
      </c>
      <c r="C61" s="128">
        <f>'1.AUTOEVALUACIÓN'!D62</f>
        <v>53</v>
      </c>
      <c r="D61" s="157" t="str">
        <f>'1.AUTOEVALUACIÓN'!E62</f>
        <v>El Establecimiento de Sanidad Militar establece mecanismos para identificar pacientes de alto riesgo y la necesidad de una intervención urgente.</v>
      </c>
      <c r="E61" s="154">
        <f>VLOOKUP(C61,'1.AUTOEVALUACIÓN'!$D$9:$H$110,5,0)</f>
        <v>0</v>
      </c>
      <c r="F61" s="163" t="str">
        <f>'1.AUTOEVALUACIÓN'!U62</f>
        <v/>
      </c>
      <c r="G61" s="24">
        <f>'1.AUTOEVALUACIÓN'!J62</f>
        <v>0</v>
      </c>
      <c r="H61" s="2"/>
      <c r="I61" s="12"/>
      <c r="J61" s="12"/>
      <c r="K61" s="12"/>
      <c r="L61" s="128">
        <f t="shared" si="3"/>
        <v>0</v>
      </c>
      <c r="M61" s="164" t="b">
        <f t="shared" si="0"/>
        <v>0</v>
      </c>
    </row>
    <row r="62" spans="1:13" ht="60" x14ac:dyDescent="0.25">
      <c r="A62" s="155" t="str">
        <f>'1.AUTOEVALUACIÓN'!B63</f>
        <v>Reducir el riesgo de la atención en pacientes cardiovasculares.</v>
      </c>
      <c r="B62" s="155" t="str">
        <f>'1.AUTOEVALUACIÓN'!C63</f>
        <v>Barreras y defensas - Paquete instruccional</v>
      </c>
      <c r="C62" s="128">
        <f>'1.AUTOEVALUACIÓN'!D63</f>
        <v>54</v>
      </c>
      <c r="D62" s="157" t="str">
        <f>'1.AUTOEVALUACIÓN'!E63</f>
        <v>El Establecimiento de Sanidad Militar sensibiliza y motiva al paciente en el control de factores de riesgo ya que cualquier reducción en éstos se asocia con algún beneficio.</v>
      </c>
      <c r="E62" s="154">
        <f>VLOOKUP(C62,'1.AUTOEVALUACIÓN'!$D$9:$H$110,5,0)</f>
        <v>0</v>
      </c>
      <c r="F62" s="163" t="str">
        <f>'1.AUTOEVALUACIÓN'!U63</f>
        <v/>
      </c>
      <c r="G62" s="24">
        <f>'1.AUTOEVALUACIÓN'!J63</f>
        <v>0</v>
      </c>
      <c r="H62" s="2"/>
      <c r="I62" s="12"/>
      <c r="J62" s="12"/>
      <c r="K62" s="12"/>
      <c r="L62" s="128">
        <f t="shared" si="3"/>
        <v>0</v>
      </c>
      <c r="M62" s="164" t="b">
        <f t="shared" si="0"/>
        <v>0</v>
      </c>
    </row>
    <row r="63" spans="1:13" ht="135" x14ac:dyDescent="0.25">
      <c r="A63" s="155" t="str">
        <f>'1.AUTOEVALUACIÓN'!B64</f>
        <v>Mejorar la Seguridad en la obtención de ayudas diagnósticas.</v>
      </c>
      <c r="B63" s="155" t="str">
        <f>'1.AUTOEVALUACIÓN'!C64</f>
        <v>No aplica</v>
      </c>
      <c r="C63" s="128">
        <f>'1.AUTOEVALUACIÓN'!D64</f>
        <v>55</v>
      </c>
      <c r="D63" s="157" t="str">
        <f>'1.AUTOEVALUACIÓN'!E64</f>
        <v>En el Establecimiento de Sanidad Militar los estudios radiológicos y de imágenes diagnósticas deben contar con los siguientes elementos:
- Nombre.
- Número de identificación o número de historia clínica.
- Género.
- Fecha de nacimiento o edad.
- Órgano objeto del estudio.</v>
      </c>
      <c r="E63" s="154">
        <f>VLOOKUP(C63,'1.AUTOEVALUACIÓN'!$D$9:$H$110,5,0)</f>
        <v>0</v>
      </c>
      <c r="F63" s="163" t="str">
        <f>'1.AUTOEVALUACIÓN'!U64</f>
        <v/>
      </c>
      <c r="G63" s="24">
        <f>'1.AUTOEVALUACIÓN'!J64</f>
        <v>0</v>
      </c>
      <c r="H63" s="2"/>
      <c r="I63" s="12"/>
      <c r="J63" s="12"/>
      <c r="K63" s="12"/>
      <c r="L63" s="128">
        <f t="shared" si="3"/>
        <v>0</v>
      </c>
      <c r="M63" s="164" t="b">
        <f t="shared" si="0"/>
        <v>0</v>
      </c>
    </row>
    <row r="64" spans="1:13" ht="60" x14ac:dyDescent="0.25">
      <c r="A64" s="155" t="str">
        <f>'1.AUTOEVALUACIÓN'!B65</f>
        <v xml:space="preserve">Mejorar la Seguridad en la obtención de ayudas diagnósticas. </v>
      </c>
      <c r="B64" s="155" t="str">
        <f>'1.AUTOEVALUACIÓN'!C65</f>
        <v>No aplica</v>
      </c>
      <c r="C64" s="128">
        <f>'1.AUTOEVALUACIÓN'!D65</f>
        <v>56</v>
      </c>
      <c r="D64" s="157" t="str">
        <f>'1.AUTOEVALUACIÓN'!E65</f>
        <v>Para los Establecimientos de Sanidad Militar que aplique, la prevención de la extravasación:
- Identificación y verificar acceso vascular.
- identificar pacientes de alto riesgo.</v>
      </c>
      <c r="E64" s="154">
        <f>VLOOKUP(C64,'1.AUTOEVALUACIÓN'!$D$9:$H$110,5,0)</f>
        <v>0</v>
      </c>
      <c r="F64" s="163" t="str">
        <f>'1.AUTOEVALUACIÓN'!U65</f>
        <v/>
      </c>
      <c r="G64" s="24">
        <f>'1.AUTOEVALUACIÓN'!J65</f>
        <v>0</v>
      </c>
      <c r="H64" s="2"/>
      <c r="I64" s="12"/>
      <c r="J64" s="12"/>
      <c r="K64" s="12"/>
      <c r="L64" s="128">
        <f t="shared" si="3"/>
        <v>0</v>
      </c>
      <c r="M64" s="164" t="b">
        <f t="shared" si="0"/>
        <v>0</v>
      </c>
    </row>
    <row r="65" spans="1:13" ht="105" x14ac:dyDescent="0.25">
      <c r="A65" s="155" t="str">
        <f>'1.AUTOEVALUACIÓN'!B66</f>
        <v>Mejorar la Seguridad en la obtención de ayudas diagnósticas.</v>
      </c>
      <c r="B65" s="155" t="str">
        <f>'1.AUTOEVALUACIÓN'!C66</f>
        <v>No aplica</v>
      </c>
      <c r="C65" s="128">
        <f>'1.AUTOEVALUACIÓN'!D66</f>
        <v>57</v>
      </c>
      <c r="D65" s="157" t="str">
        <f>'1.AUTOEVALUACIÓN'!E66</f>
        <v>El Establecimiento de Sanidad Militar ha definido para la prevención de fibrosis sistémica nefrogénica:
- Identificar pacientes con insuficiencia renal.
- Asegurar el procedimiento correcto y el paciente correcto en los departamentos de imágenes diagnósticas.</v>
      </c>
      <c r="E65" s="154">
        <f>VLOOKUP(C65,'1.AUTOEVALUACIÓN'!$D$9:$H$110,5,0)</f>
        <v>0</v>
      </c>
      <c r="F65" s="163" t="str">
        <f>'1.AUTOEVALUACIÓN'!U66</f>
        <v/>
      </c>
      <c r="G65" s="24">
        <f>'1.AUTOEVALUACIÓN'!J66</f>
        <v>0</v>
      </c>
      <c r="H65" s="2"/>
      <c r="I65" s="12"/>
      <c r="J65" s="12"/>
      <c r="K65" s="12"/>
      <c r="L65" s="128">
        <f t="shared" si="3"/>
        <v>0</v>
      </c>
      <c r="M65" s="164" t="b">
        <f t="shared" si="0"/>
        <v>0</v>
      </c>
    </row>
    <row r="66" spans="1:13" ht="30" x14ac:dyDescent="0.25">
      <c r="A66" s="155" t="str">
        <f>'1.AUTOEVALUACIÓN'!B67</f>
        <v xml:space="preserve">Mejorar la Seguridad en la obtención de ayudas diagnósticas. </v>
      </c>
      <c r="B66" s="155" t="str">
        <f>'1.AUTOEVALUACIÓN'!C67</f>
        <v>No aplica</v>
      </c>
      <c r="C66" s="128">
        <f>'1.AUTOEVALUACIÓN'!D67</f>
        <v>58</v>
      </c>
      <c r="D66" s="157" t="str">
        <f>'1.AUTOEVALUACIÓN'!E67</f>
        <v>El Establecimiento de Sanidad Militar ha definido medidas de radioprotección a pacientes.</v>
      </c>
      <c r="E66" s="154">
        <f>VLOOKUP(C66,'1.AUTOEVALUACIÓN'!$D$9:$H$110,5,0)</f>
        <v>0</v>
      </c>
      <c r="F66" s="163" t="str">
        <f>'1.AUTOEVALUACIÓN'!U67</f>
        <v/>
      </c>
      <c r="G66" s="24">
        <f>'1.AUTOEVALUACIÓN'!J67</f>
        <v>0</v>
      </c>
      <c r="H66" s="2"/>
      <c r="I66" s="12"/>
      <c r="J66" s="12"/>
      <c r="K66" s="12"/>
      <c r="L66" s="128">
        <f t="shared" si="3"/>
        <v>0</v>
      </c>
      <c r="M66" s="164" t="b">
        <f t="shared" si="0"/>
        <v>0</v>
      </c>
    </row>
    <row r="67" spans="1:13" ht="409.5" x14ac:dyDescent="0.25">
      <c r="A67" s="155" t="str">
        <f>'1.AUTOEVALUACIÓN'!B68</f>
        <v xml:space="preserve">Mejorar la Seguridad en la obtención de ayudas diagnósticas. </v>
      </c>
      <c r="B67" s="155" t="str">
        <f>'1.AUTOEVALUACIÓN'!C68</f>
        <v>No aplica</v>
      </c>
      <c r="C67" s="128">
        <f>'1.AUTOEVALUACIÓN'!D68</f>
        <v>59</v>
      </c>
      <c r="D67" s="157" t="str">
        <f>'1.AUTOEVALUACIÓN'!E68</f>
        <v>El Establecimiento de Sanidad Militar ha definido capacitación y reentrenamiento de los técnicos en el manejo de nuevos equipos. Se debe evitar el uso de radiaciones médicas innecesarias, como son:
- Repetir exámenes que ya se habían realizado.
- Pedir exámenes complementarios que seguramente no alteraran la atención al paciente.
- Pedir exámenes con demasiada frecuencia.
- Pedir exámenes inadecuados.
- No especificar en la orden médica la información clínica necesaria.
- Exceso de exámenes complementarios.
- Cumplir con las normas de radioprotección.
- El médico remitente debe tener un conocimiento claro de los estudios por modalidad, sus indicaciones, contraindicaciones así como las limitaciones y complicaciones de los mismos, para un uso racional y con la pertinencia debida.
- Conocer la posibilidad del diálogo del médico tratante y el radiólogo que permita tener criterios claros para la solicitud y la evaluación de los exámenes.
- En nuestro país se debe cumplir con la legislación, en cuanto a todo estudio radiológico y debe realizarse previa orden médica escrita (Resolución 9031 de 1990).</v>
      </c>
      <c r="E67" s="154">
        <f>VLOOKUP(C67,'1.AUTOEVALUACIÓN'!$D$9:$H$110,5,0)</f>
        <v>0</v>
      </c>
      <c r="F67" s="163" t="str">
        <f>'1.AUTOEVALUACIÓN'!U68</f>
        <v/>
      </c>
      <c r="G67" s="24">
        <f>'1.AUTOEVALUACIÓN'!J68</f>
        <v>0</v>
      </c>
      <c r="H67" s="2"/>
      <c r="I67" s="12"/>
      <c r="J67" s="12"/>
      <c r="K67" s="12"/>
      <c r="L67" s="128">
        <f t="shared" si="3"/>
        <v>0</v>
      </c>
      <c r="M67" s="164" t="b">
        <f t="shared" si="0"/>
        <v>0</v>
      </c>
    </row>
    <row r="68" spans="1:13" ht="135" x14ac:dyDescent="0.25">
      <c r="A68" s="155" t="str">
        <f>'1.AUTOEVALUACIÓN'!B69</f>
        <v>Mejorar la Seguridad en la obtención de ayudas diagnósticas.</v>
      </c>
      <c r="B68" s="155" t="str">
        <f>'1.AUTOEVALUACIÓN'!C69</f>
        <v xml:space="preserve">Implementación de un protocolo estándar para evitar errores en la lectura e interpretación de las imágenes diagnósticas </v>
      </c>
      <c r="C68" s="128">
        <f>'1.AUTOEVALUACIÓN'!D69</f>
        <v>60</v>
      </c>
      <c r="D68" s="157" t="str">
        <f>'1.AUTOEVALUACIÓN'!E69</f>
        <v xml:space="preserve">El Establecimiento de Sanidad Militar ha definido protocolo estandar para evitar errores de lectura e intrepretación, para servicios donde no radiólogos o radiólogos en entrenamiento interpretan en primera instancia las imágenes. Consiste en la reinterpretación de las imágenes por un radiólogo certificado, aunque genera problemas de costo y logísticos que cada ESM debe sopesar. </v>
      </c>
      <c r="E68" s="154">
        <f>VLOOKUP(C68,'1.AUTOEVALUACIÓN'!$D$9:$H$110,5,0)</f>
        <v>0</v>
      </c>
      <c r="F68" s="163" t="str">
        <f>'1.AUTOEVALUACIÓN'!U69</f>
        <v/>
      </c>
      <c r="G68" s="24">
        <f>'1.AUTOEVALUACIÓN'!J69</f>
        <v>0</v>
      </c>
      <c r="H68" s="2"/>
      <c r="I68" s="12"/>
      <c r="J68" s="12"/>
      <c r="K68" s="12"/>
      <c r="L68" s="128">
        <f t="shared" si="3"/>
        <v>0</v>
      </c>
      <c r="M68" s="164" t="b">
        <f t="shared" si="0"/>
        <v>0</v>
      </c>
    </row>
    <row r="69" spans="1:13" ht="270" x14ac:dyDescent="0.25">
      <c r="A69" s="155" t="str">
        <f>'1.AUTOEVALUACIÓN'!B70</f>
        <v>Mejorar la Seguridad en la obtención de ayudas diagnósticas.</v>
      </c>
      <c r="B69" s="155" t="str">
        <f>'1.AUTOEVALUACIÓN'!C70</f>
        <v>Prevención de daño inducido por medios de contraste</v>
      </c>
      <c r="C69" s="128">
        <f>'1.AUTOEVALUACIÓN'!D70</f>
        <v>61</v>
      </c>
      <c r="D69" s="157" t="str">
        <f>'1.AUTOEVALUACIÓN'!E70</f>
        <v>El Establecimiento de Sanidad Militar ha defindo la práctica que consiste en el uso de medios de contraste de baja osmolaridad en vez del uso de los de alta osmolaridad. Todos los estudios que han evaluado este efecto han coincidido en mostrar el efecto benéfico de la misma. Se requiere:
- Conocimiento de niveles de creatinina en sangre.
- Conocer los factores de riesgo, edad del paciente (mayor de 65 años), diabetes mellitus, función renal disminuida, insuficiencia cardiaca, toma de sustancias nefrotóxicas, analgésicos, antiinflamatorios, algunos antibióticos, deshidratación, dislipidemia, hiperuricemia y mieloma múltiple
- Evitar el uso de medio de contraste yodado repetido antes de las 72 horas.</v>
      </c>
      <c r="E69" s="154">
        <f>VLOOKUP(C69,'1.AUTOEVALUACIÓN'!$D$9:$H$110,5,0)</f>
        <v>0</v>
      </c>
      <c r="F69" s="163" t="str">
        <f>'1.AUTOEVALUACIÓN'!U70</f>
        <v/>
      </c>
      <c r="G69" s="24">
        <f>'1.AUTOEVALUACIÓN'!J70</f>
        <v>0</v>
      </c>
      <c r="H69" s="2"/>
      <c r="I69" s="12"/>
      <c r="J69" s="12"/>
      <c r="K69" s="12"/>
      <c r="L69" s="128">
        <f t="shared" si="3"/>
        <v>0</v>
      </c>
      <c r="M69" s="164" t="b">
        <f t="shared" si="0"/>
        <v>0</v>
      </c>
    </row>
    <row r="70" spans="1:13" ht="195" x14ac:dyDescent="0.25">
      <c r="A70" s="155" t="str">
        <f>'1.AUTOEVALUACIÓN'!B71</f>
        <v xml:space="preserve">Reducir el riesgo de la atención de pacientes con enfermedad mental. </v>
      </c>
      <c r="B70" s="155" t="str">
        <f>'1.AUTOEVALUACIÓN'!C71</f>
        <v>No aplica</v>
      </c>
      <c r="C70" s="128">
        <f>'1.AUTOEVALUACIÓN'!D71</f>
        <v>62</v>
      </c>
      <c r="D70" s="157" t="str">
        <f>'1.AUTOEVALUACIÓN'!E71</f>
        <v>El Establecimiento de Sanidad Militar debe desarrollar procesos para:
- Identificación del riesgo.
- Clasificación del riesgo al ingreso y egreso del paciente.
- Prevenir suicidio.
- Prevenir agresión física.
- Prevenir violación.
- Prevenir consumo de cigarrillo y psicoactivos.
- Prevenir pérdida de pacientes.
- Implementar protocolos de internación (sedación, suplencia alimentaria que le puede producir daño, barreras de infraestructura).</v>
      </c>
      <c r="E70" s="154">
        <f>VLOOKUP(C70,'1.AUTOEVALUACIÓN'!$D$9:$H$110,5,0)</f>
        <v>0</v>
      </c>
      <c r="F70" s="163" t="str">
        <f>'1.AUTOEVALUACIÓN'!U71</f>
        <v/>
      </c>
      <c r="G70" s="24">
        <f>'1.AUTOEVALUACIÓN'!J71</f>
        <v>0</v>
      </c>
      <c r="H70" s="2"/>
      <c r="I70" s="12"/>
      <c r="J70" s="12"/>
      <c r="K70" s="12"/>
      <c r="L70" s="128">
        <f t="shared" si="3"/>
        <v>0</v>
      </c>
      <c r="M70" s="164" t="b">
        <f t="shared" si="0"/>
        <v>0</v>
      </c>
    </row>
    <row r="71" spans="1:13" ht="45" x14ac:dyDescent="0.25">
      <c r="A71" s="155" t="str">
        <f>'1.AUTOEVALUACIÓN'!B72</f>
        <v xml:space="preserve">Reducir el riesgo de la atención de pacientes con enfermedad mental. </v>
      </c>
      <c r="B71" s="155" t="str">
        <f>'1.AUTOEVALUACIÓN'!C72</f>
        <v>Barreras y defensas - Paquete instruccional</v>
      </c>
      <c r="C71" s="128">
        <f>'1.AUTOEVALUACIÓN'!D72</f>
        <v>63</v>
      </c>
      <c r="D71" s="157" t="str">
        <f>'1.AUTOEVALUACIÓN'!E72</f>
        <v>El Establecimiento de Sanidad Militar ejecuta actividades de intervención primaria para la detección y tratamiento precoz de los síntomas.</v>
      </c>
      <c r="E71" s="154">
        <f>VLOOKUP(C71,'1.AUTOEVALUACIÓN'!$D$9:$H$110,5,0)</f>
        <v>0</v>
      </c>
      <c r="F71" s="163" t="str">
        <f>'1.AUTOEVALUACIÓN'!U72</f>
        <v/>
      </c>
      <c r="G71" s="24">
        <f>'1.AUTOEVALUACIÓN'!J72</f>
        <v>0</v>
      </c>
      <c r="H71" s="2"/>
      <c r="I71" s="12"/>
      <c r="J71" s="12"/>
      <c r="K71" s="12"/>
      <c r="L71" s="128">
        <f t="shared" si="3"/>
        <v>0</v>
      </c>
      <c r="M71" s="164" t="b">
        <f t="shared" si="0"/>
        <v>0</v>
      </c>
    </row>
    <row r="72" spans="1:13" ht="45" x14ac:dyDescent="0.25">
      <c r="A72" s="155" t="str">
        <f>'1.AUTOEVALUACIÓN'!B73</f>
        <v xml:space="preserve">Reducir el riesgo de la atención de pacientes con enfermedad mental. </v>
      </c>
      <c r="B72" s="155" t="str">
        <f>'1.AUTOEVALUACIÓN'!C73</f>
        <v>Barreras y defensas - Paquete instruccional</v>
      </c>
      <c r="C72" s="128">
        <f>'1.AUTOEVALUACIÓN'!D73</f>
        <v>64</v>
      </c>
      <c r="D72" s="157" t="str">
        <f>'1.AUTOEVALUACIÓN'!E73</f>
        <v>El Establecimiento de Sanidad Militar identifica durante la consulta situaciones que generan riesgo de recaída.</v>
      </c>
      <c r="E72" s="154">
        <f>VLOOKUP(C72,'1.AUTOEVALUACIÓN'!$D$9:$H$110,5,0)</f>
        <v>0</v>
      </c>
      <c r="F72" s="163" t="str">
        <f>'1.AUTOEVALUACIÓN'!U73</f>
        <v/>
      </c>
      <c r="G72" s="24">
        <f>'1.AUTOEVALUACIÓN'!J73</f>
        <v>0</v>
      </c>
      <c r="H72" s="2"/>
      <c r="I72" s="12"/>
      <c r="J72" s="12"/>
      <c r="K72" s="12"/>
      <c r="L72" s="128">
        <f t="shared" si="3"/>
        <v>0</v>
      </c>
      <c r="M72" s="164" t="b">
        <f t="shared" si="0"/>
        <v>0</v>
      </c>
    </row>
    <row r="73" spans="1:13" ht="60" x14ac:dyDescent="0.25">
      <c r="A73" s="155" t="str">
        <f>'1.AUTOEVALUACIÓN'!B74</f>
        <v xml:space="preserve">Reducir el riesgo de la atención de pacientes con enfermedad mental. </v>
      </c>
      <c r="B73" s="155" t="str">
        <f>'1.AUTOEVALUACIÓN'!C74</f>
        <v>Barreras y defensas - Paquete instruccional</v>
      </c>
      <c r="C73" s="128">
        <f>'1.AUTOEVALUACIÓN'!D74</f>
        <v>65</v>
      </c>
      <c r="D73" s="157" t="str">
        <f>'1.AUTOEVALUACIÓN'!E74</f>
        <v>El Establecimiento de Sanidad Militar ha definido aplicar el modelo de atención primaria integral haciendo participe a la familia y entorno del paciente/red de apoyo.</v>
      </c>
      <c r="E73" s="154">
        <f>VLOOKUP(C73,'1.AUTOEVALUACIÓN'!$D$9:$H$110,5,0)</f>
        <v>0</v>
      </c>
      <c r="F73" s="163" t="str">
        <f>'1.AUTOEVALUACIÓN'!U74</f>
        <v/>
      </c>
      <c r="G73" s="24">
        <f>'1.AUTOEVALUACIÓN'!J74</f>
        <v>0</v>
      </c>
      <c r="H73" s="2"/>
      <c r="I73" s="12"/>
      <c r="J73" s="12"/>
      <c r="K73" s="12"/>
      <c r="L73" s="128">
        <f t="shared" si="3"/>
        <v>0</v>
      </c>
      <c r="M73" s="164" t="b">
        <f t="shared" si="0"/>
        <v>0</v>
      </c>
    </row>
    <row r="74" spans="1:13" ht="60" x14ac:dyDescent="0.25">
      <c r="A74" s="155" t="str">
        <f>'1.AUTOEVALUACIÓN'!B75</f>
        <v xml:space="preserve">Reducir el riesgo de la atención de pacientes con enfermedad mental. </v>
      </c>
      <c r="B74" s="155" t="str">
        <f>'1.AUTOEVALUACIÓN'!C75</f>
        <v>Barreras y defensas - Paquete instruccional</v>
      </c>
      <c r="C74" s="128">
        <f>'1.AUTOEVALUACIÓN'!D75</f>
        <v>66</v>
      </c>
      <c r="D74" s="157" t="str">
        <f>'1.AUTOEVALUACIÓN'!E75</f>
        <v>El Establecimiento de Sanidad Militar incluye al paciente y su red de apoyo en programas de psicoeducación, dejando soporte en la historia clínica.</v>
      </c>
      <c r="E74" s="154">
        <f>VLOOKUP(C74,'1.AUTOEVALUACIÓN'!$D$9:$H$110,5,0)</f>
        <v>0</v>
      </c>
      <c r="F74" s="163" t="str">
        <f>'1.AUTOEVALUACIÓN'!U75</f>
        <v/>
      </c>
      <c r="G74" s="24">
        <f>'1.AUTOEVALUACIÓN'!J75</f>
        <v>0</v>
      </c>
      <c r="H74" s="2"/>
      <c r="I74" s="12"/>
      <c r="J74" s="12"/>
      <c r="K74" s="12"/>
      <c r="L74" s="128">
        <f t="shared" si="3"/>
        <v>0</v>
      </c>
      <c r="M74" s="164" t="b">
        <f t="shared" ref="M74:M109" si="4">AND(H74="SI",L74&gt;=75)</f>
        <v>0</v>
      </c>
    </row>
    <row r="75" spans="1:13" ht="120" x14ac:dyDescent="0.25">
      <c r="A75" s="155" t="str">
        <f>'1.AUTOEVALUACIÓN'!B76</f>
        <v xml:space="preserve">Reducir el riesgo de la atención de pacientes con enfermedad mental. </v>
      </c>
      <c r="B75" s="155" t="str">
        <f>'1.AUTOEVALUACIÓN'!C76</f>
        <v>Barreras y defensas - Paquete instruccional</v>
      </c>
      <c r="C75" s="128">
        <f>'1.AUTOEVALUACIÓN'!D76</f>
        <v>67</v>
      </c>
      <c r="D75" s="157" t="str">
        <f>'1.AUTOEVALUACIÓN'!E76</f>
        <v>El Establecimiento de Sanidad Militar define el diligenciamiento y consulta de registros clínicos para identificar: fuentes de estrés, amenazas habituales, circunstancias o riesgos conducentes a crisis o factores que aumentan su probabilidad, necesidades psicosociales del paciente y establecimiento de medidas de actuación frente a las mismas.</v>
      </c>
      <c r="E75" s="154">
        <f>VLOOKUP(C75,'1.AUTOEVALUACIÓN'!$D$9:$H$110,5,0)</f>
        <v>0</v>
      </c>
      <c r="F75" s="163" t="str">
        <f>'1.AUTOEVALUACIÓN'!U76</f>
        <v/>
      </c>
      <c r="G75" s="24">
        <f>'1.AUTOEVALUACIÓN'!J76</f>
        <v>0</v>
      </c>
      <c r="H75" s="2"/>
      <c r="I75" s="12"/>
      <c r="J75" s="12"/>
      <c r="K75" s="12"/>
      <c r="L75" s="128">
        <f t="shared" si="3"/>
        <v>0</v>
      </c>
      <c r="M75" s="164" t="b">
        <f t="shared" si="4"/>
        <v>0</v>
      </c>
    </row>
    <row r="76" spans="1:13" ht="75" x14ac:dyDescent="0.25">
      <c r="A76" s="155" t="str">
        <f>'1.AUTOEVALUACIÓN'!B77</f>
        <v xml:space="preserve">Reducir el riesgo de la atención de pacientes con enfermedad mental. </v>
      </c>
      <c r="B76" s="155" t="str">
        <f>'1.AUTOEVALUACIÓN'!C77</f>
        <v>Barreras y defensas - Paquete instruccional</v>
      </c>
      <c r="C76" s="128">
        <f>'1.AUTOEVALUACIÓN'!D77</f>
        <v>68</v>
      </c>
      <c r="D76" s="157" t="str">
        <f>'1.AUTOEVALUACIÓN'!E77</f>
        <v xml:space="preserve">El Establecimiento de Sanidad Militar define programas de psicoeducación dirigidos al paciente y su familia o red de apoyo con el fin de que estos identifiquen, de forma precoz, signos y síntomas de crisis. </v>
      </c>
      <c r="E76" s="154">
        <f>VLOOKUP(C76,'1.AUTOEVALUACIÓN'!$D$9:$H$110,5,0)</f>
        <v>0</v>
      </c>
      <c r="F76" s="163" t="str">
        <f>'1.AUTOEVALUACIÓN'!U77</f>
        <v/>
      </c>
      <c r="G76" s="24">
        <f>'1.AUTOEVALUACIÓN'!J77</f>
        <v>0</v>
      </c>
      <c r="H76" s="2"/>
      <c r="I76" s="12"/>
      <c r="J76" s="12"/>
      <c r="K76" s="12"/>
      <c r="L76" s="128">
        <f t="shared" si="3"/>
        <v>0</v>
      </c>
      <c r="M76" s="164" t="b">
        <f t="shared" si="4"/>
        <v>0</v>
      </c>
    </row>
    <row r="77" spans="1:13" ht="30" x14ac:dyDescent="0.25">
      <c r="A77" s="155" t="str">
        <f>'1.AUTOEVALUACIÓN'!B78</f>
        <v xml:space="preserve">Reducir el riesgo de la atención de pacientes con enfermedad mental. </v>
      </c>
      <c r="B77" s="155" t="str">
        <f>'1.AUTOEVALUACIÓN'!C78</f>
        <v>Barreras y defensas - Paquete instruccional</v>
      </c>
      <c r="C77" s="128">
        <f>'1.AUTOEVALUACIÓN'!D78</f>
        <v>69</v>
      </c>
      <c r="D77" s="157" t="str">
        <f>'1.AUTOEVALUACIÓN'!E78</f>
        <v>El Establecimiento de Sanidad Militar verifica la asignación oportuna de citas de seguimiento.</v>
      </c>
      <c r="E77" s="154">
        <f>VLOOKUP(C77,'1.AUTOEVALUACIÓN'!$D$9:$H$110,5,0)</f>
        <v>0</v>
      </c>
      <c r="F77" s="163" t="str">
        <f>'1.AUTOEVALUACIÓN'!U78</f>
        <v/>
      </c>
      <c r="G77" s="24">
        <f>'1.AUTOEVALUACIÓN'!J78</f>
        <v>0</v>
      </c>
      <c r="H77" s="2"/>
      <c r="I77" s="12"/>
      <c r="J77" s="12"/>
      <c r="K77" s="12"/>
      <c r="L77" s="128">
        <f t="shared" si="3"/>
        <v>0</v>
      </c>
      <c r="M77" s="164" t="b">
        <f t="shared" si="4"/>
        <v>0</v>
      </c>
    </row>
    <row r="78" spans="1:13" ht="60" x14ac:dyDescent="0.25">
      <c r="A78" s="155" t="str">
        <f>'1.AUTOEVALUACIÓN'!B79</f>
        <v xml:space="preserve">Reducir el riesgo de la atención de pacientes con enfermedad mental. </v>
      </c>
      <c r="B78" s="155" t="str">
        <f>'1.AUTOEVALUACIÓN'!C79</f>
        <v>Barreras y defensas - Paquete instruccional</v>
      </c>
      <c r="C78" s="128">
        <f>'1.AUTOEVALUACIÓN'!D79</f>
        <v>70</v>
      </c>
      <c r="D78" s="157" t="str">
        <f>'1.AUTOEVALUACIÓN'!E79</f>
        <v>El Establecimiento de Sanidad Militar brinda psicoeducación al paciente enfocada a disminuir el estigma y aumentar la consciencia de la enfermedad.</v>
      </c>
      <c r="E78" s="154">
        <f>VLOOKUP(C78,'1.AUTOEVALUACIÓN'!$D$9:$H$110,5,0)</f>
        <v>0</v>
      </c>
      <c r="F78" s="163" t="str">
        <f>'1.AUTOEVALUACIÓN'!U79</f>
        <v/>
      </c>
      <c r="G78" s="24">
        <f>'1.AUTOEVALUACIÓN'!J79</f>
        <v>0</v>
      </c>
      <c r="H78" s="2"/>
      <c r="I78" s="12"/>
      <c r="J78" s="12"/>
      <c r="K78" s="12"/>
      <c r="L78" s="128">
        <f t="shared" si="3"/>
        <v>0</v>
      </c>
      <c r="M78" s="164" t="b">
        <f t="shared" si="4"/>
        <v>0</v>
      </c>
    </row>
    <row r="79" spans="1:13" ht="210" x14ac:dyDescent="0.25">
      <c r="A79" s="155" t="str">
        <f>'1.AUTOEVALUACIÓN'!B80</f>
        <v xml:space="preserve">Reducir el riesgo de la atención de pacientes con enfermedad mental. </v>
      </c>
      <c r="B79" s="155" t="str">
        <f>'1.AUTOEVALUACIÓN'!C80</f>
        <v>Barreras y defensas - Paquete instruccional</v>
      </c>
      <c r="C79" s="128">
        <f>'1.AUTOEVALUACIÓN'!D80</f>
        <v>71</v>
      </c>
      <c r="D79" s="157" t="str">
        <f>'1.AUTOEVALUACIÓN'!E80</f>
        <v>El Establecimiento de Sanidad Militar documenta, actualiza, socializa y hace seguimiento a la implementación del protocolo de valoración del paciente con riesgo suicida y/o de autolesiones enfocado a identifcar las ideas o conductas suicidas por las cuales cursa el paciente: ideas de muerte, ideas suicidas, planes suicidas, tentativas de suicidio, suicidios consumados, equivalencias suicidas, suicidios disfrazados o encubiertos; exploración psicopatológica; valoración de los factores de riesgo; valoración de los factores de protección; perfil de alto riesgo suicida; intervención para el control de síntomas psicóticos.</v>
      </c>
      <c r="E79" s="154">
        <f>VLOOKUP(C79,'1.AUTOEVALUACIÓN'!$D$9:$H$110,5,0)</f>
        <v>0</v>
      </c>
      <c r="F79" s="163" t="str">
        <f>'1.AUTOEVALUACIÓN'!U80</f>
        <v/>
      </c>
      <c r="G79" s="24">
        <f>'1.AUTOEVALUACIÓN'!J80</f>
        <v>0</v>
      </c>
      <c r="H79" s="2"/>
      <c r="I79" s="12"/>
      <c r="J79" s="12"/>
      <c r="K79" s="12"/>
      <c r="L79" s="128">
        <f t="shared" si="3"/>
        <v>0</v>
      </c>
      <c r="M79" s="164" t="b">
        <f t="shared" si="4"/>
        <v>0</v>
      </c>
    </row>
    <row r="80" spans="1:13" ht="105" x14ac:dyDescent="0.25">
      <c r="A80" s="155" t="str">
        <f>'1.AUTOEVALUACIÓN'!B81</f>
        <v>Prevención de la malnutrición o desnutrición.</v>
      </c>
      <c r="B80" s="155" t="str">
        <f>'1.AUTOEVALUACIÓN'!C81</f>
        <v>No aplica</v>
      </c>
      <c r="C80" s="128">
        <f>'1.AUTOEVALUACIÓN'!D81</f>
        <v>72</v>
      </c>
      <c r="D80" s="157" t="str">
        <f>'1.AUTOEVALUACIÓN'!E81</f>
        <v>El Establecimiento de Sanidad Militar debe desarrollar procedimientos para garantizar que la dieta sea individual, balanceada y equilibrada que asegure el mejoramiento del paciente evitando dietas generalizadas y garantizando que sea el profesional en nutrición quien explique la dieta al paciente.</v>
      </c>
      <c r="E80" s="154">
        <f>VLOOKUP(C80,'1.AUTOEVALUACIÓN'!$D$9:$H$110,5,0)</f>
        <v>0</v>
      </c>
      <c r="F80" s="163" t="str">
        <f>'1.AUTOEVALUACIÓN'!U81</f>
        <v/>
      </c>
      <c r="G80" s="24">
        <f>'1.AUTOEVALUACIÓN'!J81</f>
        <v>0</v>
      </c>
      <c r="H80" s="2"/>
      <c r="I80" s="12"/>
      <c r="J80" s="12"/>
      <c r="K80" s="12"/>
      <c r="L80" s="128">
        <f t="shared" si="3"/>
        <v>0</v>
      </c>
      <c r="M80" s="164" t="b">
        <f t="shared" si="4"/>
        <v>0</v>
      </c>
    </row>
    <row r="81" spans="1:13" ht="315" x14ac:dyDescent="0.25">
      <c r="A81" s="155" t="str">
        <f>'1.AUTOEVALUACIÓN'!B82</f>
        <v xml:space="preserve">Prevención de la malnutrición o desnutrición. </v>
      </c>
      <c r="B81" s="155" t="str">
        <f>'1.AUTOEVALUACIÓN'!C82</f>
        <v>No aplica</v>
      </c>
      <c r="C81" s="128">
        <f>'1.AUTOEVALUACIÓN'!D82</f>
        <v>73</v>
      </c>
      <c r="D81" s="157" t="str">
        <f>'1.AUTOEVALUACIÓN'!E82</f>
        <v>El Establecimiento de Sanidad Militar debe promover:
- Asegurar que la información en la historia clínica sea completa y correcta.
- Verificar que los tratamientos nutricionales estén acordes con las guías de práctica clínica pertinentes.
- Asegurar la educación continua al personal de nutrición y dietética.
- Asegurar la coordinación con el equipo multidisciplinario.
- Verificar con el servicio de alimentación que la dieta suministrada era la ordenada por la nutricionista.
- Verificar aporte de nutrientes por kilo.
- Evitar las prescripciones nutricionales estereotipadas y no adaptadas a las necesidades individuales de cada paciente.
- Incluir medidas relacionadas con la definición de condiciones mínimas nutricionales para la realización de procedimientos quirúrgicos.</v>
      </c>
      <c r="E81" s="154">
        <f>VLOOKUP(C81,'1.AUTOEVALUACIÓN'!$D$9:$H$110,5,0)</f>
        <v>0</v>
      </c>
      <c r="F81" s="163" t="str">
        <f>'1.AUTOEVALUACIÓN'!U82</f>
        <v/>
      </c>
      <c r="G81" s="24">
        <f>'1.AUTOEVALUACIÓN'!J82</f>
        <v>0</v>
      </c>
      <c r="H81" s="2"/>
      <c r="I81" s="12"/>
      <c r="J81" s="12"/>
      <c r="K81" s="12"/>
      <c r="L81" s="128">
        <f t="shared" si="3"/>
        <v>0</v>
      </c>
      <c r="M81" s="164" t="b">
        <f t="shared" si="4"/>
        <v>0</v>
      </c>
    </row>
    <row r="82" spans="1:13" ht="120" x14ac:dyDescent="0.25">
      <c r="A82" s="155" t="str">
        <f>'1.AUTOEVALUACIÓN'!B83</f>
        <v>Prevención de la malnutrición o desnutrición.</v>
      </c>
      <c r="B82" s="155" t="str">
        <f>'1.AUTOEVALUACIÓN'!C83</f>
        <v>Barreras y defensas - Paquete instruccional</v>
      </c>
      <c r="C82" s="128">
        <f>'1.AUTOEVALUACIÓN'!D83</f>
        <v>74</v>
      </c>
      <c r="D82" s="157" t="str">
        <f>'1.AUTOEVALUACIÓN'!E83</f>
        <v>El Establecimiento de Sanidad Militar cuenta con el desarrollo de estrategias con instrucciones escritas, claras y estandarizadas para el cuidado nutricional en el hogar, incluida la razón y los detalles sobre instrucciones de la dieta, suplementos de vitaminas y/o minerales recomendados, que puedan brindarse al paciente y a su cuidador al momento del egreso.</v>
      </c>
      <c r="E82" s="154">
        <f>VLOOKUP(C82,'1.AUTOEVALUACIÓN'!$D$9:$H$110,5,0)</f>
        <v>0</v>
      </c>
      <c r="F82" s="163" t="str">
        <f>'1.AUTOEVALUACIÓN'!U83</f>
        <v/>
      </c>
      <c r="G82" s="24">
        <f>'1.AUTOEVALUACIÓN'!J83</f>
        <v>0</v>
      </c>
      <c r="H82" s="2"/>
      <c r="I82" s="12"/>
      <c r="J82" s="12"/>
      <c r="K82" s="12"/>
      <c r="L82" s="128">
        <f t="shared" si="3"/>
        <v>0</v>
      </c>
      <c r="M82" s="164" t="b">
        <f t="shared" si="4"/>
        <v>0</v>
      </c>
    </row>
    <row r="83" spans="1:13" ht="60" x14ac:dyDescent="0.25">
      <c r="A83" s="155" t="str">
        <f>'1.AUTOEVALUACIÓN'!B84</f>
        <v>Prevención de la malnutrición o desnutrición.</v>
      </c>
      <c r="B83" s="155" t="str">
        <f>'1.AUTOEVALUACIÓN'!C84</f>
        <v>Barreras y defensas - Paquete instruccional</v>
      </c>
      <c r="C83" s="128">
        <f>'1.AUTOEVALUACIÓN'!D84</f>
        <v>75</v>
      </c>
      <c r="D83" s="157" t="str">
        <f>'1.AUTOEVALUACIÓN'!E84</f>
        <v>El Establecimiento de Sanidad Militar realiza jornadas de tamizaje nutricional para identificar el riesgo, a todos los pacientes que ingresen al ESM.</v>
      </c>
      <c r="E83" s="154">
        <f>VLOOKUP(C83,'1.AUTOEVALUACIÓN'!$D$9:$H$110,5,0)</f>
        <v>0</v>
      </c>
      <c r="F83" s="163" t="str">
        <f>'1.AUTOEVALUACIÓN'!U84</f>
        <v/>
      </c>
      <c r="G83" s="24">
        <f>'1.AUTOEVALUACIÓN'!J84</f>
        <v>0</v>
      </c>
      <c r="H83" s="2"/>
      <c r="I83" s="12"/>
      <c r="J83" s="12"/>
      <c r="K83" s="12"/>
      <c r="L83" s="128">
        <f t="shared" si="3"/>
        <v>0</v>
      </c>
      <c r="M83" s="164" t="b">
        <f t="shared" si="4"/>
        <v>0</v>
      </c>
    </row>
    <row r="84" spans="1:13" ht="60" x14ac:dyDescent="0.25">
      <c r="A84" s="155" t="str">
        <f>'1.AUTOEVALUACIÓN'!B85</f>
        <v xml:space="preserve">Prevención de la malnutrición o desnutrición. </v>
      </c>
      <c r="B84" s="155" t="str">
        <f>'1.AUTOEVALUACIÓN'!C85</f>
        <v>Barreras y defensas - Paquete instruccional</v>
      </c>
      <c r="C84" s="128">
        <f>'1.AUTOEVALUACIÓN'!D85</f>
        <v>76</v>
      </c>
      <c r="D84" s="157" t="str">
        <f>'1.AUTOEVALUACIÓN'!E85</f>
        <v>El Establecimiento de Sanidad Militar crea/fortalece una cultura institucional en que todas las partes interesadas valoren la nutrición del paciente como parte integral del cuidado.</v>
      </c>
      <c r="E84" s="154">
        <f>VLOOKUP(C84,'1.AUTOEVALUACIÓN'!$D$9:$H$110,5,0)</f>
        <v>0</v>
      </c>
      <c r="F84" s="163" t="str">
        <f>'1.AUTOEVALUACIÓN'!U85</f>
        <v/>
      </c>
      <c r="G84" s="24">
        <f>'1.AUTOEVALUACIÓN'!J85</f>
        <v>0</v>
      </c>
      <c r="H84" s="2"/>
      <c r="I84" s="12"/>
      <c r="J84" s="12"/>
      <c r="K84" s="12"/>
      <c r="L84" s="128">
        <f t="shared" si="3"/>
        <v>0</v>
      </c>
      <c r="M84" s="164" t="b">
        <f t="shared" si="4"/>
        <v>0</v>
      </c>
    </row>
    <row r="85" spans="1:13" ht="60" x14ac:dyDescent="0.25">
      <c r="A85" s="155" t="str">
        <f>'1.AUTOEVALUACIÓN'!B86</f>
        <v xml:space="preserve">Prevención de la malnutrición o desnutrición. </v>
      </c>
      <c r="B85" s="155" t="str">
        <f>'1.AUTOEVALUACIÓN'!C86</f>
        <v>Barreras y defensas - Paquete instruccional</v>
      </c>
      <c r="C85" s="128">
        <f>'1.AUTOEVALUACIÓN'!D86</f>
        <v>77</v>
      </c>
      <c r="D85" s="157" t="str">
        <f>'1.AUTOEVALUACIÓN'!E86</f>
        <v>El Establecimiento de Sanidad Militar cuenta con reporte o alertas en la historia clínica relacionada con alimentos o componentes de riesgo según diagnóstico del paciente.</v>
      </c>
      <c r="E85" s="154">
        <f>VLOOKUP(C85,'1.AUTOEVALUACIÓN'!$D$9:$H$110,5,0)</f>
        <v>0</v>
      </c>
      <c r="F85" s="163" t="str">
        <f>'1.AUTOEVALUACIÓN'!U86</f>
        <v/>
      </c>
      <c r="G85" s="24">
        <f>'1.AUTOEVALUACIÓN'!J86</f>
        <v>0</v>
      </c>
      <c r="H85" s="2"/>
      <c r="I85" s="12"/>
      <c r="J85" s="12"/>
      <c r="K85" s="12"/>
      <c r="L85" s="128">
        <f t="shared" si="3"/>
        <v>0</v>
      </c>
      <c r="M85" s="164" t="b">
        <f t="shared" si="4"/>
        <v>0</v>
      </c>
    </row>
    <row r="86" spans="1:13" ht="180" x14ac:dyDescent="0.25">
      <c r="A86" s="155" t="str">
        <f>'1.AUTOEVALUACIÓN'!B87</f>
        <v xml:space="preserve">Prevenir el cansancio del personal de salud. </v>
      </c>
      <c r="B86" s="155" t="str">
        <f>'1.AUTOEVALUACIÓN'!C87</f>
        <v>No aplica</v>
      </c>
      <c r="C86" s="128">
        <f>'1.AUTOEVALUACIÓN'!D87</f>
        <v>78</v>
      </c>
      <c r="D86" s="157" t="str">
        <f>'1.AUTOEVALUACIÓN'!E87</f>
        <v>El Establecimiento de Sanidad Militar ha identificado el cansancio del personal de salud como uno de los factores que afectan la Seguridad de paciente. Debe incluir:
- Adecuada proporción de pacientes en relación al personal de Salud que presta servicios.
- Asignación de horas de jornada laboral.
- Prevención del trabajo en jornadas continuas entre instituciones que superen los límites máximos recomendados.
- Propiciar espacios y tiempos de descanso del personal de salud.</v>
      </c>
      <c r="E86" s="154">
        <f>VLOOKUP(C86,'1.AUTOEVALUACIÓN'!$D$9:$H$110,5,0)</f>
        <v>0</v>
      </c>
      <c r="F86" s="163" t="str">
        <f>'1.AUTOEVALUACIÓN'!U87</f>
        <v/>
      </c>
      <c r="G86" s="24">
        <f>'1.AUTOEVALUACIÓN'!J87</f>
        <v>0</v>
      </c>
      <c r="H86" s="2"/>
      <c r="I86" s="12"/>
      <c r="J86" s="12"/>
      <c r="K86" s="12"/>
      <c r="L86" s="128">
        <f t="shared" ref="L86:L109" si="5">I86*J86*K86</f>
        <v>0</v>
      </c>
      <c r="M86" s="164" t="b">
        <f t="shared" si="4"/>
        <v>0</v>
      </c>
    </row>
    <row r="87" spans="1:13" ht="105" x14ac:dyDescent="0.25">
      <c r="A87" s="155" t="str">
        <f>'1.AUTOEVALUACIÓN'!B88</f>
        <v xml:space="preserve">Prevenir el cansancio del personal de salud. </v>
      </c>
      <c r="B87" s="155" t="str">
        <f>'1.AUTOEVALUACIÓN'!C88</f>
        <v>Barreras y defensas - Paquete instruccional</v>
      </c>
      <c r="C87" s="128">
        <f>'1.AUTOEVALUACIÓN'!D88</f>
        <v>79</v>
      </c>
      <c r="D87" s="157" t="str">
        <f>'1.AUTOEVALUACIÓN'!E88</f>
        <v>El Establecimiento de Sanidad Militar define y desarrolla programas de recurso humano institucionales enfocados a la prevención de los factores desencadenantes de cansancio y el estrés como talleres de meditación, control de la respiración, relajación muscular, técnicas de atención, entre otros.</v>
      </c>
      <c r="E87" s="154">
        <f>VLOOKUP(C87,'1.AUTOEVALUACIÓN'!$D$9:$H$110,5,0)</f>
        <v>0</v>
      </c>
      <c r="F87" s="163" t="str">
        <f>'1.AUTOEVALUACIÓN'!U88</f>
        <v/>
      </c>
      <c r="G87" s="24">
        <f>'1.AUTOEVALUACIÓN'!J88</f>
        <v>0</v>
      </c>
      <c r="H87" s="2"/>
      <c r="I87" s="12"/>
      <c r="J87" s="12"/>
      <c r="K87" s="12"/>
      <c r="L87" s="128">
        <f t="shared" si="5"/>
        <v>0</v>
      </c>
      <c r="M87" s="164" t="b">
        <f t="shared" si="4"/>
        <v>0</v>
      </c>
    </row>
    <row r="88" spans="1:13" ht="45" x14ac:dyDescent="0.25">
      <c r="A88" s="155" t="str">
        <f>'1.AUTOEVALUACIÓN'!B89</f>
        <v xml:space="preserve">Prevenir el cansancio del personal de salud. </v>
      </c>
      <c r="B88" s="155" t="str">
        <f>'1.AUTOEVALUACIÓN'!C89</f>
        <v>Barreras y defensas - Paquete instruccional</v>
      </c>
      <c r="C88" s="128">
        <f>'1.AUTOEVALUACIÓN'!D89</f>
        <v>80</v>
      </c>
      <c r="D88" s="157" t="str">
        <f>'1.AUTOEVALUACIÓN'!E89</f>
        <v>El Establecimiento de Sanidad Militar realiza la identificación del síndrome del quemado mediante la evaluación de riesgos psicosociales.</v>
      </c>
      <c r="E88" s="154">
        <f>VLOOKUP(C88,'1.AUTOEVALUACIÓN'!$D$9:$H$110,5,0)</f>
        <v>0</v>
      </c>
      <c r="F88" s="163" t="str">
        <f>'1.AUTOEVALUACIÓN'!U89</f>
        <v/>
      </c>
      <c r="G88" s="24">
        <f>'1.AUTOEVALUACIÓN'!J89</f>
        <v>0</v>
      </c>
      <c r="H88" s="2"/>
      <c r="I88" s="12"/>
      <c r="J88" s="12"/>
      <c r="K88" s="12"/>
      <c r="L88" s="128">
        <f t="shared" si="5"/>
        <v>0</v>
      </c>
      <c r="M88" s="164" t="b">
        <f t="shared" si="4"/>
        <v>0</v>
      </c>
    </row>
    <row r="89" spans="1:13" ht="75" x14ac:dyDescent="0.25">
      <c r="A89" s="155" t="str">
        <f>'1.AUTOEVALUACIÓN'!B90</f>
        <v xml:space="preserve">Prevenir el cansancio del personal de salud. </v>
      </c>
      <c r="B89" s="155" t="str">
        <f>'1.AUTOEVALUACIÓN'!C90</f>
        <v>Barreras y defensas - Paquete instruccional</v>
      </c>
      <c r="C89" s="128">
        <f>'1.AUTOEVALUACIÓN'!D90</f>
        <v>81</v>
      </c>
      <c r="D89" s="157" t="str">
        <f>'1.AUTOEVALUACIÓN'!E90</f>
        <v>El Establecimiento de Sanidad Militar fortalece el sistema de seguridad y salud en el trabajo funcional que controle el riesgo psicosocial, con actividades como pausas activas, entrenamiento en manejo del estrés, entre otras.</v>
      </c>
      <c r="E89" s="154">
        <f>VLOOKUP(C89,'1.AUTOEVALUACIÓN'!$D$9:$H$110,5,0)</f>
        <v>0</v>
      </c>
      <c r="F89" s="163" t="str">
        <f>'1.AUTOEVALUACIÓN'!U90</f>
        <v/>
      </c>
      <c r="G89" s="24">
        <f>'1.AUTOEVALUACIÓN'!J90</f>
        <v>0</v>
      </c>
      <c r="H89" s="2"/>
      <c r="I89" s="12"/>
      <c r="J89" s="12"/>
      <c r="K89" s="12"/>
      <c r="L89" s="128">
        <f t="shared" si="5"/>
        <v>0</v>
      </c>
      <c r="M89" s="164" t="b">
        <f t="shared" si="4"/>
        <v>0</v>
      </c>
    </row>
    <row r="90" spans="1:13" ht="60" x14ac:dyDescent="0.25">
      <c r="A90" s="155" t="str">
        <f>'1.AUTOEVALUACIÓN'!B91</f>
        <v xml:space="preserve">Prevenir el cansancio del personal de salud. </v>
      </c>
      <c r="B90" s="155" t="str">
        <f>'1.AUTOEVALUACIÓN'!C91</f>
        <v>Barreras y defensas - Paquete instruccional</v>
      </c>
      <c r="C90" s="128">
        <f>'1.AUTOEVALUACIÓN'!D91</f>
        <v>82</v>
      </c>
      <c r="D90" s="157" t="str">
        <f>'1.AUTOEVALUACIÓN'!E91</f>
        <v>El Establecimiento de Sanidad Militar brinda educación en el síndrome de agotamiento, comportamientos de adaptación y herramientas para prevención y auto cuidado.</v>
      </c>
      <c r="E90" s="154">
        <f>VLOOKUP(C90,'1.AUTOEVALUACIÓN'!$D$9:$H$110,5,0)</f>
        <v>0</v>
      </c>
      <c r="F90" s="163" t="str">
        <f>'1.AUTOEVALUACIÓN'!U91</f>
        <v/>
      </c>
      <c r="G90" s="24">
        <f>'1.AUTOEVALUACIÓN'!J91</f>
        <v>0</v>
      </c>
      <c r="H90" s="2"/>
      <c r="I90" s="12"/>
      <c r="J90" s="12"/>
      <c r="K90" s="12"/>
      <c r="L90" s="128">
        <f t="shared" si="5"/>
        <v>0</v>
      </c>
      <c r="M90" s="164" t="b">
        <f t="shared" si="4"/>
        <v>0</v>
      </c>
    </row>
    <row r="91" spans="1:13" ht="60" x14ac:dyDescent="0.25">
      <c r="A91" s="155" t="str">
        <f>'1.AUTOEVALUACIÓN'!B92</f>
        <v xml:space="preserve">Prevenir el cansancio del personal de salud. </v>
      </c>
      <c r="B91" s="155" t="str">
        <f>'1.AUTOEVALUACIÓN'!C92</f>
        <v>Barreras y defensas - Paquete instruccional</v>
      </c>
      <c r="C91" s="128">
        <f>'1.AUTOEVALUACIÓN'!D92</f>
        <v>83</v>
      </c>
      <c r="D91" s="157" t="str">
        <f>'1.AUTOEVALUACIÓN'!E92</f>
        <v>El Establecimiento de Sanidad Militar define las competencias y responsabilidades, de forma precisa y realista, atendiendo a las capacidades reales.</v>
      </c>
      <c r="E91" s="154">
        <f>VLOOKUP(C91,'1.AUTOEVALUACIÓN'!$D$9:$H$110,5,0)</f>
        <v>0</v>
      </c>
      <c r="F91" s="163" t="str">
        <f>'1.AUTOEVALUACIÓN'!U92</f>
        <v/>
      </c>
      <c r="G91" s="24">
        <f>'1.AUTOEVALUACIÓN'!J92</f>
        <v>0</v>
      </c>
      <c r="H91" s="2"/>
      <c r="I91" s="12"/>
      <c r="J91" s="12"/>
      <c r="K91" s="12"/>
      <c r="L91" s="128">
        <f t="shared" si="5"/>
        <v>0</v>
      </c>
      <c r="M91" s="164" t="b">
        <f t="shared" si="4"/>
        <v>0</v>
      </c>
    </row>
    <row r="92" spans="1:13" ht="60" x14ac:dyDescent="0.25">
      <c r="A92" s="155" t="str">
        <f>'1.AUTOEVALUACIÓN'!B93</f>
        <v xml:space="preserve">Prevenir el cansancio del personal de salud. </v>
      </c>
      <c r="B92" s="155" t="str">
        <f>'1.AUTOEVALUACIÓN'!C93</f>
        <v>Barreras y defensas - Paquete instruccional</v>
      </c>
      <c r="C92" s="128">
        <f>'1.AUTOEVALUACIÓN'!D93</f>
        <v>84</v>
      </c>
      <c r="D92" s="157" t="str">
        <f>'1.AUTOEVALUACIÓN'!E93</f>
        <v>El Establecimiento de Sanidad Militar implementa programas dirigidos a la adquisición de destreza para la resolución de problemas, asertividad, manejo eficaz del tiempo.</v>
      </c>
      <c r="E92" s="154">
        <f>VLOOKUP(C92,'1.AUTOEVALUACIÓN'!$D$9:$H$110,5,0)</f>
        <v>0</v>
      </c>
      <c r="F92" s="163" t="str">
        <f>'1.AUTOEVALUACIÓN'!U93</f>
        <v/>
      </c>
      <c r="G92" s="24">
        <f>'1.AUTOEVALUACIÓN'!J93</f>
        <v>0</v>
      </c>
      <c r="H92" s="2"/>
      <c r="I92" s="12"/>
      <c r="J92" s="12"/>
      <c r="K92" s="12"/>
      <c r="L92" s="128">
        <f t="shared" si="5"/>
        <v>0</v>
      </c>
      <c r="M92" s="164" t="b">
        <f t="shared" si="4"/>
        <v>0</v>
      </c>
    </row>
    <row r="93" spans="1:13" ht="105" x14ac:dyDescent="0.25">
      <c r="A93" s="155" t="str">
        <f>'1.AUTOEVALUACIÓN'!B94</f>
        <v xml:space="preserve">Prevenir el cansancio del personal de salud. </v>
      </c>
      <c r="B93" s="155" t="str">
        <f>'1.AUTOEVALUACIÓN'!C94</f>
        <v>Barreras y defensas - Paquete instruccional</v>
      </c>
      <c r="C93" s="128">
        <f>'1.AUTOEVALUACIÓN'!D94</f>
        <v>85</v>
      </c>
      <c r="D93" s="157" t="str">
        <f>'1.AUTOEVALUACIÓN'!E94</f>
        <v>El Establecimiento de Sanidad Militar implementa programas dirigidos para la adquisición de destrezas en la mejora del control de las emociones para mantener la distancia emocional con el usuario, cliente, paciente (Técnicas de relajación, desconexión entre el mundo laboral y el mundo personal).</v>
      </c>
      <c r="E93" s="154">
        <f>VLOOKUP(C93,'1.AUTOEVALUACIÓN'!$D$9:$H$110,5,0)</f>
        <v>0</v>
      </c>
      <c r="F93" s="163" t="str">
        <f>'1.AUTOEVALUACIÓN'!U94</f>
        <v/>
      </c>
      <c r="G93" s="24">
        <f>'1.AUTOEVALUACIÓN'!J94</f>
        <v>0</v>
      </c>
      <c r="H93" s="2"/>
      <c r="I93" s="12"/>
      <c r="J93" s="12"/>
      <c r="K93" s="12"/>
      <c r="L93" s="128">
        <f t="shared" si="5"/>
        <v>0</v>
      </c>
      <c r="M93" s="164" t="b">
        <f t="shared" si="4"/>
        <v>0</v>
      </c>
    </row>
    <row r="94" spans="1:13" ht="75" x14ac:dyDescent="0.25">
      <c r="A94" s="155" t="str">
        <f>'1.AUTOEVALUACIÓN'!B95</f>
        <v xml:space="preserve">Prevenir el cansancio del personal de salud. </v>
      </c>
      <c r="B94" s="155" t="str">
        <f>'1.AUTOEVALUACIÓN'!C95</f>
        <v>Barreras y defensas - Paquete instruccional</v>
      </c>
      <c r="C94" s="128">
        <f>'1.AUTOEVALUACIÓN'!D95</f>
        <v>86</v>
      </c>
      <c r="D94" s="157" t="str">
        <f>'1.AUTOEVALUACIÓN'!E95</f>
        <v>El Establecimiento de Sanidad Militar implementa mecanismos para la promoción del cuidado personal de los funcionarios con capacitaciones enfocadas en el crecimiento personal y reforzamiento de su autoestima.</v>
      </c>
      <c r="E94" s="154">
        <f>VLOOKUP(C94,'1.AUTOEVALUACIÓN'!$D$9:$H$110,5,0)</f>
        <v>0</v>
      </c>
      <c r="F94" s="163" t="str">
        <f>'1.AUTOEVALUACIÓN'!U95</f>
        <v/>
      </c>
      <c r="G94" s="24">
        <f>'1.AUTOEVALUACIÓN'!J95</f>
        <v>0</v>
      </c>
      <c r="H94" s="2"/>
      <c r="I94" s="12"/>
      <c r="J94" s="12"/>
      <c r="K94" s="12"/>
      <c r="L94" s="128">
        <f t="shared" si="5"/>
        <v>0</v>
      </c>
      <c r="M94" s="164" t="b">
        <f t="shared" si="4"/>
        <v>0</v>
      </c>
    </row>
    <row r="95" spans="1:13" ht="60" x14ac:dyDescent="0.25">
      <c r="A95" s="155" t="str">
        <f>'1.AUTOEVALUACIÓN'!B96</f>
        <v>Ilustrar al paciente en el autocuidado de su seguridad.</v>
      </c>
      <c r="B95" s="155" t="str">
        <f>'1.AUTOEVALUACIÓN'!C96</f>
        <v>Barreras y defensas - Paquete instruccional</v>
      </c>
      <c r="C95" s="128">
        <f>'1.AUTOEVALUACIÓN'!D96</f>
        <v>87</v>
      </c>
      <c r="D95" s="157" t="str">
        <f>'1.AUTOEVALUACIÓN'!E96</f>
        <v>El Establecimiento de Sanidad Militar establece mecanismos para formar al personal de salud en técnicas de comunicación con el paciente y comunicación asertiva.</v>
      </c>
      <c r="E95" s="154">
        <f>VLOOKUP(C95,'1.AUTOEVALUACIÓN'!$D$9:$H$110,5,0)</f>
        <v>0</v>
      </c>
      <c r="F95" s="163" t="str">
        <f>'1.AUTOEVALUACIÓN'!U96</f>
        <v/>
      </c>
      <c r="G95" s="24">
        <f>'1.AUTOEVALUACIÓN'!J96</f>
        <v>0</v>
      </c>
      <c r="H95" s="2"/>
      <c r="I95" s="12"/>
      <c r="J95" s="12"/>
      <c r="K95" s="12"/>
      <c r="L95" s="128">
        <f t="shared" si="5"/>
        <v>0</v>
      </c>
      <c r="M95" s="164" t="b">
        <f t="shared" si="4"/>
        <v>0</v>
      </c>
    </row>
    <row r="96" spans="1:13" ht="105" x14ac:dyDescent="0.25">
      <c r="A96" s="155" t="str">
        <f>'1.AUTOEVALUACIÓN'!B97</f>
        <v>Ilustrar al paciente en el autocuidado de su seguridad.</v>
      </c>
      <c r="B96" s="155" t="str">
        <f>'1.AUTOEVALUACIÓN'!C97</f>
        <v>Barreras y defensas - Paquete instruccional</v>
      </c>
      <c r="C96" s="128">
        <f>'1.AUTOEVALUACIÓN'!D97</f>
        <v>88</v>
      </c>
      <c r="D96" s="157" t="str">
        <f>'1.AUTOEVALUACIÓN'!E97</f>
        <v>El Establecimiento de Sanidad Militar ha implementado la atención por vía telefónica o “telecuidado” y el contacto con enfermos a través del teléfono para dar una mayor continuidad al tratamiento y apoyar a los pacientes a adoptar y mantener un estilo de vida que contribuya a controlar su enfermedad.</v>
      </c>
      <c r="E96" s="154">
        <f>VLOOKUP(C96,'1.AUTOEVALUACIÓN'!$D$9:$H$110,5,0)</f>
        <v>0</v>
      </c>
      <c r="F96" s="163" t="str">
        <f>'1.AUTOEVALUACIÓN'!U97</f>
        <v/>
      </c>
      <c r="G96" s="24">
        <f>'1.AUTOEVALUACIÓN'!J97</f>
        <v>0</v>
      </c>
      <c r="H96" s="2"/>
      <c r="I96" s="12"/>
      <c r="J96" s="12"/>
      <c r="K96" s="12"/>
      <c r="L96" s="128">
        <f t="shared" si="5"/>
        <v>0</v>
      </c>
      <c r="M96" s="164" t="b">
        <f t="shared" si="4"/>
        <v>0</v>
      </c>
    </row>
    <row r="97" spans="1:13" ht="75" x14ac:dyDescent="0.25">
      <c r="A97" s="155" t="str">
        <f>'1.AUTOEVALUACIÓN'!B98</f>
        <v>Ilustrar al paciente en el autocuidado de su seguridad.</v>
      </c>
      <c r="B97" s="155" t="str">
        <f>'1.AUTOEVALUACIÓN'!C98</f>
        <v>Barreras y defensas - Paquete instruccional</v>
      </c>
      <c r="C97" s="128">
        <f>'1.AUTOEVALUACIÓN'!D98</f>
        <v>89</v>
      </c>
      <c r="D97" s="157" t="str">
        <f>'1.AUTOEVALUACIÓN'!E98</f>
        <v>El Establecimiento de Sanidad Militar implementa el sistema de recordatorio de citas a través del teléfono móvil para mejorar la eficacia de las tasas de asistencia en la enfermedad crónica de seguimiento.</v>
      </c>
      <c r="E97" s="154">
        <f>VLOOKUP(C97,'1.AUTOEVALUACIÓN'!$D$9:$H$110,5,0)</f>
        <v>0</v>
      </c>
      <c r="F97" s="163" t="str">
        <f>'1.AUTOEVALUACIÓN'!U98</f>
        <v/>
      </c>
      <c r="G97" s="24">
        <f>'1.AUTOEVALUACIÓN'!J98</f>
        <v>0</v>
      </c>
      <c r="H97" s="2"/>
      <c r="I97" s="12"/>
      <c r="J97" s="12"/>
      <c r="K97" s="12"/>
      <c r="L97" s="128">
        <f t="shared" si="5"/>
        <v>0</v>
      </c>
      <c r="M97" s="164" t="b">
        <f t="shared" si="4"/>
        <v>0</v>
      </c>
    </row>
    <row r="98" spans="1:13" ht="45" x14ac:dyDescent="0.25">
      <c r="A98" s="155" t="str">
        <f>'1.AUTOEVALUACIÓN'!B99</f>
        <v>Ilustrar al paciente en el autocuidado de su seguridad.</v>
      </c>
      <c r="B98" s="155" t="str">
        <f>'1.AUTOEVALUACIÓN'!C99</f>
        <v>Barreras y defensas - Paquete instruccional</v>
      </c>
      <c r="C98" s="128">
        <f>'1.AUTOEVALUACIÓN'!D99</f>
        <v>90</v>
      </c>
      <c r="D98" s="157" t="str">
        <f>'1.AUTOEVALUACIÓN'!E99</f>
        <v>El Establecimiento de Sanidad Militar implementa capacitaciones a pacientes en autocuidado para prevenir y controlar las enfermedades crónicas.</v>
      </c>
      <c r="E98" s="154">
        <f>VLOOKUP(C98,'1.AUTOEVALUACIÓN'!$D$9:$H$110,5,0)</f>
        <v>0</v>
      </c>
      <c r="F98" s="163" t="str">
        <f>'1.AUTOEVALUACIÓN'!U99</f>
        <v/>
      </c>
      <c r="G98" s="24">
        <f>'1.AUTOEVALUACIÓN'!J99</f>
        <v>0</v>
      </c>
      <c r="H98" s="2"/>
      <c r="I98" s="12"/>
      <c r="J98" s="12"/>
      <c r="K98" s="12"/>
      <c r="L98" s="128">
        <f t="shared" si="5"/>
        <v>0</v>
      </c>
      <c r="M98" s="164" t="b">
        <f t="shared" si="4"/>
        <v>0</v>
      </c>
    </row>
    <row r="99" spans="1:13" ht="135" x14ac:dyDescent="0.25">
      <c r="A99" s="155" t="str">
        <f>'1.AUTOEVALUACIÓN'!B100</f>
        <v>Ilustrar al paciente en el autocuidado de su seguridad.</v>
      </c>
      <c r="B99" s="155" t="str">
        <f>'1.AUTOEVALUACIÓN'!C100</f>
        <v>Barreras y defensas - Paquete instruccional</v>
      </c>
      <c r="C99" s="128">
        <f>'1.AUTOEVALUACIÓN'!D100</f>
        <v>91</v>
      </c>
      <c r="D99" s="157" t="str">
        <f>'1.AUTOEVALUACIÓN'!E100</f>
        <v>El Establecimiento de Sanidad Militar establece mecanismos para invitar al paciente a preguntar e indagar sobre su condición: - ¿Cuál es mi problema principal? (¿Qué enfermedad tengo?) - ¿Qué debo hacer? (¿Qué tratamiento debo seguir?) - ¿Por qué es importante para mí hacer eso, qué beneficios y riesgos tiene? - ¿A quién acudir cuando hay sospecha de riesgos para la atención?.</v>
      </c>
      <c r="E99" s="154">
        <f>VLOOKUP(C99,'1.AUTOEVALUACIÓN'!$D$9:$H$110,5,0)</f>
        <v>0</v>
      </c>
      <c r="F99" s="163" t="str">
        <f>'1.AUTOEVALUACIÓN'!U100</f>
        <v/>
      </c>
      <c r="G99" s="24">
        <f>'1.AUTOEVALUACIÓN'!J100</f>
        <v>0</v>
      </c>
      <c r="H99" s="2"/>
      <c r="I99" s="12"/>
      <c r="J99" s="12"/>
      <c r="K99" s="12"/>
      <c r="L99" s="128">
        <f t="shared" si="5"/>
        <v>0</v>
      </c>
      <c r="M99" s="164" t="b">
        <f t="shared" si="4"/>
        <v>0</v>
      </c>
    </row>
    <row r="100" spans="1:13" ht="45" x14ac:dyDescent="0.25">
      <c r="A100" s="155" t="str">
        <f>'1.AUTOEVALUACIÓN'!B101</f>
        <v>Ilustrar al paciente en el autocuidado de su seguridad.</v>
      </c>
      <c r="B100" s="155" t="str">
        <f>'1.AUTOEVALUACIÓN'!C101</f>
        <v>Barreras y defensas - Paquete instruccional</v>
      </c>
      <c r="C100" s="128">
        <f>'1.AUTOEVALUACIÓN'!D101</f>
        <v>92</v>
      </c>
      <c r="D100" s="157" t="str">
        <f>'1.AUTOEVALUACIÓN'!E101</f>
        <v>El Establecimiento de Sanidad Militar desarrolla programas de pacientes por la seguridad del paciente.</v>
      </c>
      <c r="E100" s="154">
        <f>VLOOKUP(C100,'1.AUTOEVALUACIÓN'!$D$9:$H$110,5,0)</f>
        <v>0</v>
      </c>
      <c r="F100" s="163" t="str">
        <f>'1.AUTOEVALUACIÓN'!U101</f>
        <v/>
      </c>
      <c r="G100" s="24">
        <f>'1.AUTOEVALUACIÓN'!J101</f>
        <v>0</v>
      </c>
      <c r="H100" s="2"/>
      <c r="I100" s="12"/>
      <c r="J100" s="12"/>
      <c r="K100" s="12"/>
      <c r="L100" s="128">
        <f t="shared" si="5"/>
        <v>0</v>
      </c>
      <c r="M100" s="164" t="b">
        <f t="shared" si="4"/>
        <v>0</v>
      </c>
    </row>
    <row r="101" spans="1:13" ht="75" x14ac:dyDescent="0.25">
      <c r="A101" s="155" t="str">
        <f>'1.AUTOEVALUACIÓN'!B102</f>
        <v>Ilustrar al paciente en el autocuidado de su seguridad.</v>
      </c>
      <c r="B101" s="155" t="str">
        <f>'1.AUTOEVALUACIÓN'!C102</f>
        <v>Barreras y defensas - Paquete instruccional</v>
      </c>
      <c r="C101" s="128">
        <f>'1.AUTOEVALUACIÓN'!D102</f>
        <v>93</v>
      </c>
      <c r="D101" s="157" t="str">
        <f>'1.AUTOEVALUACIÓN'!E102</f>
        <v>El Establecimiento de Sanidad Militar dispone de canales de comunicación a través de chat, redes sociales y mensajes de texto, teléfonos que promuevan estilos de vida saludables y específicos de acuerdo a la patología.</v>
      </c>
      <c r="E101" s="154">
        <f>VLOOKUP(C101,'1.AUTOEVALUACIÓN'!$D$9:$H$110,5,0)</f>
        <v>0</v>
      </c>
      <c r="F101" s="163" t="str">
        <f>'1.AUTOEVALUACIÓN'!U102</f>
        <v/>
      </c>
      <c r="G101" s="24">
        <f>'1.AUTOEVALUACIÓN'!J102</f>
        <v>0</v>
      </c>
      <c r="H101" s="2"/>
      <c r="I101" s="12"/>
      <c r="J101" s="12"/>
      <c r="K101" s="12"/>
      <c r="L101" s="128">
        <f t="shared" si="5"/>
        <v>0</v>
      </c>
      <c r="M101" s="164" t="b">
        <f t="shared" si="4"/>
        <v>0</v>
      </c>
    </row>
    <row r="102" spans="1:13" ht="90" x14ac:dyDescent="0.25">
      <c r="A102" s="155" t="str">
        <f>'1.AUTOEVALUACIÓN'!B103</f>
        <v>Ilustrar al paciente en el autocuidado de su seguridad.</v>
      </c>
      <c r="B102" s="155" t="str">
        <f>'1.AUTOEVALUACIÓN'!C103</f>
        <v>Barreras y defensas - Paquete instruccional</v>
      </c>
      <c r="C102" s="128">
        <f>'1.AUTOEVALUACIÓN'!D103</f>
        <v>94</v>
      </c>
      <c r="D102" s="157" t="str">
        <f>'1.AUTOEVALUACIÓN'!E103</f>
        <v>El Establecimiento de Sanidad Militar establece rondas de seguridad del paciente con equipos multidisciplinarios que interactúen con los pacientes para verificar la adecuada comprensión de las actividades de cuidado en casa al paciente y/o su cuidador.</v>
      </c>
      <c r="E102" s="154">
        <f>VLOOKUP(C102,'1.AUTOEVALUACIÓN'!$D$9:$H$110,5,0)</f>
        <v>0</v>
      </c>
      <c r="F102" s="163" t="str">
        <f>'1.AUTOEVALUACIÓN'!U103</f>
        <v/>
      </c>
      <c r="G102" s="24">
        <f>'1.AUTOEVALUACIÓN'!J103</f>
        <v>0</v>
      </c>
      <c r="H102" s="2"/>
      <c r="I102" s="12"/>
      <c r="J102" s="12"/>
      <c r="K102" s="12"/>
      <c r="L102" s="128">
        <f t="shared" si="5"/>
        <v>0</v>
      </c>
      <c r="M102" s="164" t="b">
        <f t="shared" si="4"/>
        <v>0</v>
      </c>
    </row>
    <row r="103" spans="1:13" ht="105" x14ac:dyDescent="0.25">
      <c r="A103" s="155" t="str">
        <f>'1.AUTOEVALUACIÓN'!B104</f>
        <v>Ilustrar al paciente en el autocuidado de su seguridad.</v>
      </c>
      <c r="B103" s="155" t="str">
        <f>'1.AUTOEVALUACIÓN'!C104</f>
        <v>Barreras y defensas - Paquete instruccional</v>
      </c>
      <c r="C103" s="128">
        <f>'1.AUTOEVALUACIÓN'!D104</f>
        <v>95</v>
      </c>
      <c r="D103" s="157" t="str">
        <f>'1.AUTOEVALUACIÓN'!E104</f>
        <v>El Establecimiento de Sanidad Militar tiene disponibilidad de material educativo con: 
- Información esencial, diseño claro y sencillo, fácil comprensión y manejo, material ilustrado.
- Folletos y recomendaciones suministradas a los pacientes para los cuidados en casa, garantizando un lenguaje comprensible.</v>
      </c>
      <c r="E103" s="154">
        <f>VLOOKUP(C103,'1.AUTOEVALUACIÓN'!$D$9:$H$110,5,0)</f>
        <v>0</v>
      </c>
      <c r="F103" s="163" t="str">
        <f>'1.AUTOEVALUACIÓN'!U104</f>
        <v/>
      </c>
      <c r="G103" s="24">
        <f>'1.AUTOEVALUACIÓN'!J104</f>
        <v>0</v>
      </c>
      <c r="H103" s="2"/>
      <c r="I103" s="12"/>
      <c r="J103" s="12"/>
      <c r="K103" s="12"/>
      <c r="L103" s="128">
        <f t="shared" si="5"/>
        <v>0</v>
      </c>
      <c r="M103" s="164" t="b">
        <f t="shared" si="4"/>
        <v>0</v>
      </c>
    </row>
    <row r="104" spans="1:13" ht="60" x14ac:dyDescent="0.25">
      <c r="A104" s="155" t="str">
        <f>'1.AUTOEVALUACIÓN'!B105</f>
        <v>Facilitar las acciones colaborativas de pacientes y sus familias para promover la seguridad de la atención.</v>
      </c>
      <c r="B104" s="155" t="str">
        <f>'1.AUTOEVALUACIÓN'!C105</f>
        <v>No aplica</v>
      </c>
      <c r="C104" s="128">
        <f>'1.AUTOEVALUACIÓN'!D105</f>
        <v>96</v>
      </c>
      <c r="D104" s="157" t="str">
        <f>'1.AUTOEVALUACIÓN'!E105</f>
        <v xml:space="preserve">El establecimiento de Sanidad Militar ha elaborado folletos explicando a los pacientes lo que pueden hacer para evitar errores en sus cuidados. </v>
      </c>
      <c r="E104" s="154">
        <f>VLOOKUP(C104,'1.AUTOEVALUACIÓN'!$D$9:$H$110,5,0)</f>
        <v>0</v>
      </c>
      <c r="F104" s="163" t="str">
        <f>'1.AUTOEVALUACIÓN'!U105</f>
        <v/>
      </c>
      <c r="G104" s="24">
        <f>'1.AUTOEVALUACIÓN'!J105</f>
        <v>0</v>
      </c>
      <c r="H104" s="2"/>
      <c r="I104" s="12"/>
      <c r="J104" s="12"/>
      <c r="K104" s="12"/>
      <c r="L104" s="128">
        <f t="shared" si="5"/>
        <v>0</v>
      </c>
      <c r="M104" s="164" t="b">
        <f t="shared" si="4"/>
        <v>0</v>
      </c>
    </row>
    <row r="105" spans="1:13" ht="75" x14ac:dyDescent="0.25">
      <c r="A105" s="155" t="str">
        <f>'1.AUTOEVALUACIÓN'!B106</f>
        <v>Facilitar las acciones colaborativas de pacientes y sus familias para promover la seguridad de la atención.</v>
      </c>
      <c r="B105" s="155">
        <f>'1.AUTOEVALUACIÓN'!C106</f>
        <v>0</v>
      </c>
      <c r="C105" s="128">
        <f>'1.AUTOEVALUACIÓN'!D106</f>
        <v>97</v>
      </c>
      <c r="D105" s="157" t="str">
        <f>'1.AUTOEVALUACIÓN'!E106</f>
        <v>El Establecimiento de Sanidad Militar promueve la formación de los pacientes/cuidadores sobre su enfermedad, los cuidados que requiere y los riesgos que conlleva la atención sanitaria y su prevención.</v>
      </c>
      <c r="E105" s="154">
        <f>VLOOKUP(C105,'1.AUTOEVALUACIÓN'!$D$9:$H$110,5,0)</f>
        <v>0</v>
      </c>
      <c r="F105" s="163" t="str">
        <f>'1.AUTOEVALUACIÓN'!U106</f>
        <v/>
      </c>
      <c r="G105" s="24">
        <f>'1.AUTOEVALUACIÓN'!J106</f>
        <v>0</v>
      </c>
      <c r="H105" s="2"/>
      <c r="I105" s="12"/>
      <c r="J105" s="12"/>
      <c r="K105" s="12"/>
      <c r="L105" s="128">
        <f t="shared" si="5"/>
        <v>0</v>
      </c>
      <c r="M105" s="164" t="b">
        <f t="shared" si="4"/>
        <v>0</v>
      </c>
    </row>
    <row r="106" spans="1:13" ht="90" x14ac:dyDescent="0.25">
      <c r="A106" s="155" t="str">
        <f>'1.AUTOEVALUACIÓN'!B107</f>
        <v>Facilitar las acciones colaborativas de pacientes y sus familias para promover la seguridad de la atención.</v>
      </c>
      <c r="B106" s="155">
        <f>'1.AUTOEVALUACIÓN'!C107</f>
        <v>0</v>
      </c>
      <c r="C106" s="128">
        <f>'1.AUTOEVALUACIÓN'!D107</f>
        <v>98</v>
      </c>
      <c r="D106" s="157" t="str">
        <f>'1.AUTOEVALUACIÓN'!E107</f>
        <v>El Establecimiento de Sanidad Militar promueve la participación activa de los pacientes/cuidadores en aspectos relacionados con la seguridad del paciente en sus contactos con el sistema de salud (comités mixtos de pacientes y profesionales, consejo de pacientes, etc.).</v>
      </c>
      <c r="E106" s="154">
        <f>VLOOKUP(C106,'1.AUTOEVALUACIÓN'!$D$9:$H$110,5,0)</f>
        <v>0</v>
      </c>
      <c r="F106" s="163" t="str">
        <f>'1.AUTOEVALUACIÓN'!U107</f>
        <v/>
      </c>
      <c r="G106" s="24">
        <f>'1.AUTOEVALUACIÓN'!J107</f>
        <v>0</v>
      </c>
      <c r="H106" s="2"/>
      <c r="I106" s="12"/>
      <c r="J106" s="12"/>
      <c r="K106" s="12"/>
      <c r="L106" s="128">
        <f t="shared" si="5"/>
        <v>0</v>
      </c>
      <c r="M106" s="164" t="b">
        <f t="shared" si="4"/>
        <v>0</v>
      </c>
    </row>
    <row r="107" spans="1:13" ht="105" x14ac:dyDescent="0.25">
      <c r="A107" s="155" t="str">
        <f>'1.AUTOEVALUACIÓN'!B108</f>
        <v>Facilitar las acciones colaborativas de pacientes y sus familias para promover la seguridad de la atención.</v>
      </c>
      <c r="B107" s="155">
        <f>'1.AUTOEVALUACIÓN'!C108</f>
        <v>0</v>
      </c>
      <c r="C107" s="128">
        <f>'1.AUTOEVALUACIÓN'!D108</f>
        <v>99</v>
      </c>
      <c r="D107" s="157" t="str">
        <f>'1.AUTOEVALUACIÓN'!E108</f>
        <v>El Establecimiento de Sanidad Militar dispone de un Plan de acogida al paciente que incluya información clara, completa y comprensible sobre sus derechos y obligaciones, los servicios sanitarios en los que se prestarán los cuidados, los riesgos que conlleva la asistencia y su implicación en la toma de decisiones.</v>
      </c>
      <c r="E107" s="154">
        <f>VLOOKUP(C107,'1.AUTOEVALUACIÓN'!$D$9:$H$110,5,0)</f>
        <v>0</v>
      </c>
      <c r="F107" s="163" t="str">
        <f>'1.AUTOEVALUACIÓN'!U108</f>
        <v/>
      </c>
      <c r="G107" s="24">
        <f>'1.AUTOEVALUACIÓN'!J108</f>
        <v>0</v>
      </c>
      <c r="H107" s="2"/>
      <c r="I107" s="12"/>
      <c r="J107" s="12"/>
      <c r="K107" s="12"/>
      <c r="L107" s="128">
        <f t="shared" si="5"/>
        <v>0</v>
      </c>
      <c r="M107" s="164" t="b">
        <f t="shared" si="4"/>
        <v>0</v>
      </c>
    </row>
    <row r="108" spans="1:13" ht="90" x14ac:dyDescent="0.25">
      <c r="A108" s="155" t="str">
        <f>'1.AUTOEVALUACIÓN'!B109</f>
        <v>Facilitar las acciones colaborativas de pacientes y sus familias para promover la seguridad de la atención.</v>
      </c>
      <c r="B108" s="155">
        <f>'1.AUTOEVALUACIÓN'!C109</f>
        <v>0</v>
      </c>
      <c r="C108" s="128">
        <f>'1.AUTOEVALUACIÓN'!D109</f>
        <v>100</v>
      </c>
      <c r="D108" s="157" t="str">
        <f>'1.AUTOEVALUACIÓN'!E109</f>
        <v>El Establecimiento de Sanidad Militar permite y promueve la presencia de un acompañante del paciente, siempre que sea posible, en todos los ámbitos de la asistencia sanitaria, especialmente en el caso de pacientes pediátricos o de aquellos con deterioro cognitivo.</v>
      </c>
      <c r="E108" s="154">
        <f>VLOOKUP(C108,'1.AUTOEVALUACIÓN'!$D$9:$H$110,5,0)</f>
        <v>0</v>
      </c>
      <c r="F108" s="163" t="str">
        <f>'1.AUTOEVALUACIÓN'!U109</f>
        <v/>
      </c>
      <c r="G108" s="24">
        <f>'1.AUTOEVALUACIÓN'!J109</f>
        <v>0</v>
      </c>
      <c r="H108" s="2"/>
      <c r="I108" s="12"/>
      <c r="J108" s="12"/>
      <c r="K108" s="12"/>
      <c r="L108" s="128">
        <f t="shared" si="5"/>
        <v>0</v>
      </c>
      <c r="M108" s="164" t="b">
        <f t="shared" si="4"/>
        <v>0</v>
      </c>
    </row>
    <row r="109" spans="1:13" ht="75" x14ac:dyDescent="0.25">
      <c r="A109" s="155" t="str">
        <f>'1.AUTOEVALUACIÓN'!B110</f>
        <v>Facilitar las acciones colaborativas de pacientes y sus familias para promover la seguridad de la atención.</v>
      </c>
      <c r="B109" s="155">
        <f>'1.AUTOEVALUACIÓN'!C110</f>
        <v>0</v>
      </c>
      <c r="C109" s="128">
        <f>'1.AUTOEVALUACIÓN'!D110</f>
        <v>101</v>
      </c>
      <c r="D109" s="157" t="str">
        <f>'1.AUTOEVALUACIÓN'!E110</f>
        <v>El Establecimiento de Sanidad Militar cuenta con directrices sobre cómo proporcionar información a los pacientes en materia de calidad asistencial y seguridad del paciente, fomentando la trasparencia de la información.</v>
      </c>
      <c r="E109" s="154">
        <f>VLOOKUP(C109,'1.AUTOEVALUACIÓN'!$D$9:$H$110,5,0)</f>
        <v>0</v>
      </c>
      <c r="F109" s="163" t="str">
        <f>'1.AUTOEVALUACIÓN'!U110</f>
        <v/>
      </c>
      <c r="G109" s="24">
        <f>'1.AUTOEVALUACIÓN'!J110</f>
        <v>0</v>
      </c>
      <c r="H109" s="2"/>
      <c r="I109" s="12"/>
      <c r="J109" s="12"/>
      <c r="K109" s="12"/>
      <c r="L109" s="128">
        <f t="shared" si="5"/>
        <v>0</v>
      </c>
      <c r="M109" s="164" t="b">
        <f t="shared" si="4"/>
        <v>0</v>
      </c>
    </row>
    <row r="110" spans="1:13" x14ac:dyDescent="0.25">
      <c r="A110" s="165">
        <f>'1.AUTOEVALUACIÓN'!B111</f>
        <v>0</v>
      </c>
      <c r="B110" s="165">
        <f>'1.AUTOEVALUACIÓN'!C111</f>
        <v>0</v>
      </c>
      <c r="C110" s="128">
        <f>'1.AUTOEVALUACIÓN'!D111</f>
        <v>0</v>
      </c>
      <c r="D110" s="155">
        <f>'1.AUTOEVALUACIÓN'!E111</f>
        <v>0</v>
      </c>
      <c r="E110" s="154" t="e">
        <f>VLOOKUP(C110,'1.AUTOEVALUACIÓN'!$D$9:$H$110,5,0)</f>
        <v>#N/A</v>
      </c>
      <c r="F110" s="163" t="str">
        <f>'1.AUTOEVALUACIÓN'!U111</f>
        <v/>
      </c>
      <c r="G110" s="41">
        <f>'1.AUTOEVALUACIÓN'!J111</f>
        <v>0</v>
      </c>
      <c r="H110" s="2"/>
      <c r="I110" s="12"/>
      <c r="J110" s="12"/>
      <c r="K110" s="12"/>
      <c r="L110" s="128">
        <f t="shared" ref="L110:L139" si="6">I110*J110*K110</f>
        <v>0</v>
      </c>
      <c r="M110" s="129" t="s">
        <v>393</v>
      </c>
    </row>
    <row r="111" spans="1:13" x14ac:dyDescent="0.25">
      <c r="A111" s="165">
        <f>'1.AUTOEVALUACIÓN'!B112</f>
        <v>0</v>
      </c>
      <c r="B111" s="165">
        <f>'1.AUTOEVALUACIÓN'!C112</f>
        <v>0</v>
      </c>
      <c r="C111" s="128">
        <f>'1.AUTOEVALUACIÓN'!D112</f>
        <v>0</v>
      </c>
      <c r="D111" s="155">
        <f>'1.AUTOEVALUACIÓN'!E112</f>
        <v>0</v>
      </c>
      <c r="E111" s="154" t="e">
        <f>VLOOKUP(C111,'1.AUTOEVALUACIÓN'!$D$9:$H$110,5,0)</f>
        <v>#N/A</v>
      </c>
      <c r="F111" s="163" t="str">
        <f>'1.AUTOEVALUACIÓN'!U112</f>
        <v/>
      </c>
      <c r="G111" s="41">
        <f>'1.AUTOEVALUACIÓN'!J112</f>
        <v>0</v>
      </c>
      <c r="H111" s="2"/>
      <c r="I111" s="12"/>
      <c r="J111" s="12"/>
      <c r="K111" s="12"/>
      <c r="L111" s="128">
        <f t="shared" si="6"/>
        <v>0</v>
      </c>
    </row>
    <row r="112" spans="1:13" x14ac:dyDescent="0.25">
      <c r="A112" s="165">
        <f>'1.AUTOEVALUACIÓN'!B113</f>
        <v>0</v>
      </c>
      <c r="B112" s="165">
        <f>'1.AUTOEVALUACIÓN'!C113</f>
        <v>0</v>
      </c>
      <c r="C112" s="128">
        <f>'1.AUTOEVALUACIÓN'!D113</f>
        <v>0</v>
      </c>
      <c r="D112" s="155">
        <f>'1.AUTOEVALUACIÓN'!E113</f>
        <v>0</v>
      </c>
      <c r="E112" s="154" t="e">
        <f>VLOOKUP(C112,'1.AUTOEVALUACIÓN'!$D$9:$H$110,5,0)</f>
        <v>#N/A</v>
      </c>
      <c r="F112" s="163" t="str">
        <f>'1.AUTOEVALUACIÓN'!U113</f>
        <v/>
      </c>
      <c r="G112" s="41">
        <f>'1.AUTOEVALUACIÓN'!J113</f>
        <v>0</v>
      </c>
      <c r="H112" s="2"/>
      <c r="I112" s="12"/>
      <c r="J112" s="12"/>
      <c r="K112" s="12"/>
      <c r="L112" s="128">
        <f t="shared" si="6"/>
        <v>0</v>
      </c>
    </row>
    <row r="113" spans="1:12" x14ac:dyDescent="0.25">
      <c r="A113" s="165">
        <f>'1.AUTOEVALUACIÓN'!B114</f>
        <v>0</v>
      </c>
      <c r="B113" s="165">
        <f>'1.AUTOEVALUACIÓN'!C114</f>
        <v>0</v>
      </c>
      <c r="C113" s="128">
        <f>'1.AUTOEVALUACIÓN'!D114</f>
        <v>0</v>
      </c>
      <c r="D113" s="155">
        <f>'1.AUTOEVALUACIÓN'!E114</f>
        <v>0</v>
      </c>
      <c r="E113" s="154" t="e">
        <f>VLOOKUP(C113,'1.AUTOEVALUACIÓN'!$D$9:$H$110,5,0)</f>
        <v>#N/A</v>
      </c>
      <c r="F113" s="163" t="str">
        <f>'1.AUTOEVALUACIÓN'!U114</f>
        <v/>
      </c>
      <c r="G113" s="41">
        <f>'1.AUTOEVALUACIÓN'!J114</f>
        <v>0</v>
      </c>
      <c r="H113" s="2"/>
      <c r="I113" s="12"/>
      <c r="J113" s="12"/>
      <c r="K113" s="12"/>
      <c r="L113" s="128">
        <f t="shared" si="6"/>
        <v>0</v>
      </c>
    </row>
    <row r="114" spans="1:12" x14ac:dyDescent="0.25">
      <c r="A114" s="165">
        <f>'1.AUTOEVALUACIÓN'!B115</f>
        <v>0</v>
      </c>
      <c r="B114" s="165">
        <f>'1.AUTOEVALUACIÓN'!C115</f>
        <v>0</v>
      </c>
      <c r="C114" s="128">
        <f>'1.AUTOEVALUACIÓN'!D115</f>
        <v>0</v>
      </c>
      <c r="D114" s="155">
        <f>'1.AUTOEVALUACIÓN'!E115</f>
        <v>0</v>
      </c>
      <c r="E114" s="154" t="e">
        <f>VLOOKUP(C114,'1.AUTOEVALUACIÓN'!$D$9:$H$110,5,0)</f>
        <v>#N/A</v>
      </c>
      <c r="F114" s="163" t="str">
        <f>'1.AUTOEVALUACIÓN'!U115</f>
        <v/>
      </c>
      <c r="G114" s="165">
        <f>'1.AUTOEVALUACIÓN'!J115</f>
        <v>0</v>
      </c>
      <c r="H114" s="128"/>
      <c r="I114" s="163"/>
      <c r="J114" s="163"/>
      <c r="K114" s="163"/>
      <c r="L114" s="128">
        <f t="shared" si="6"/>
        <v>0</v>
      </c>
    </row>
    <row r="115" spans="1:12" x14ac:dyDescent="0.25">
      <c r="A115" s="165">
        <f>'1.AUTOEVALUACIÓN'!B116</f>
        <v>0</v>
      </c>
      <c r="B115" s="165">
        <f>'1.AUTOEVALUACIÓN'!C116</f>
        <v>0</v>
      </c>
      <c r="C115" s="128">
        <f>'1.AUTOEVALUACIÓN'!D116</f>
        <v>0</v>
      </c>
      <c r="D115" s="155">
        <f>'1.AUTOEVALUACIÓN'!E116</f>
        <v>0</v>
      </c>
      <c r="E115" s="154" t="e">
        <f>VLOOKUP(C115,'1.AUTOEVALUACIÓN'!$D$9:$H$110,5,0)</f>
        <v>#N/A</v>
      </c>
      <c r="F115" s="163" t="str">
        <f>'1.AUTOEVALUACIÓN'!U116</f>
        <v/>
      </c>
      <c r="G115" s="165">
        <f>'1.AUTOEVALUACIÓN'!J116</f>
        <v>0</v>
      </c>
      <c r="H115" s="128"/>
      <c r="I115" s="163"/>
      <c r="J115" s="163"/>
      <c r="K115" s="163"/>
      <c r="L115" s="128">
        <f t="shared" si="6"/>
        <v>0</v>
      </c>
    </row>
    <row r="116" spans="1:12" x14ac:dyDescent="0.25">
      <c r="A116" s="165">
        <f>'1.AUTOEVALUACIÓN'!B117</f>
        <v>0</v>
      </c>
      <c r="B116" s="165">
        <f>'1.AUTOEVALUACIÓN'!C117</f>
        <v>0</v>
      </c>
      <c r="C116" s="128">
        <f>'1.AUTOEVALUACIÓN'!D117</f>
        <v>0</v>
      </c>
      <c r="D116" s="155">
        <f>'1.AUTOEVALUACIÓN'!E117</f>
        <v>0</v>
      </c>
      <c r="E116" s="154" t="e">
        <f>VLOOKUP(C116,'1.AUTOEVALUACIÓN'!$D$9:$H$110,5,0)</f>
        <v>#N/A</v>
      </c>
      <c r="F116" s="163" t="str">
        <f>'1.AUTOEVALUACIÓN'!U117</f>
        <v/>
      </c>
      <c r="G116" s="165">
        <f>'1.AUTOEVALUACIÓN'!J117</f>
        <v>0</v>
      </c>
      <c r="H116" s="128"/>
      <c r="I116" s="163"/>
      <c r="J116" s="163"/>
      <c r="K116" s="163"/>
      <c r="L116" s="128">
        <f t="shared" si="6"/>
        <v>0</v>
      </c>
    </row>
    <row r="117" spans="1:12" x14ac:dyDescent="0.25">
      <c r="A117" s="165">
        <f>'1.AUTOEVALUACIÓN'!B118</f>
        <v>0</v>
      </c>
      <c r="B117" s="165">
        <f>'1.AUTOEVALUACIÓN'!C118</f>
        <v>0</v>
      </c>
      <c r="C117" s="128">
        <f>'1.AUTOEVALUACIÓN'!D118</f>
        <v>0</v>
      </c>
      <c r="D117" s="155">
        <f>'1.AUTOEVALUACIÓN'!E118</f>
        <v>0</v>
      </c>
      <c r="E117" s="154" t="e">
        <f>VLOOKUP(C117,'1.AUTOEVALUACIÓN'!$D$9:$H$110,5,0)</f>
        <v>#N/A</v>
      </c>
      <c r="F117" s="163" t="str">
        <f>'1.AUTOEVALUACIÓN'!U118</f>
        <v/>
      </c>
      <c r="G117" s="165">
        <f>'1.AUTOEVALUACIÓN'!J118</f>
        <v>0</v>
      </c>
      <c r="H117" s="128"/>
      <c r="I117" s="163"/>
      <c r="J117" s="163"/>
      <c r="K117" s="163"/>
      <c r="L117" s="128">
        <f t="shared" si="6"/>
        <v>0</v>
      </c>
    </row>
    <row r="118" spans="1:12" x14ac:dyDescent="0.25">
      <c r="A118" s="165">
        <f>'1.AUTOEVALUACIÓN'!B119</f>
        <v>0</v>
      </c>
      <c r="B118" s="165">
        <f>'1.AUTOEVALUACIÓN'!C119</f>
        <v>0</v>
      </c>
      <c r="C118" s="128">
        <f>'1.AUTOEVALUACIÓN'!D119</f>
        <v>0</v>
      </c>
      <c r="D118" s="155">
        <f>'1.AUTOEVALUACIÓN'!E119</f>
        <v>0</v>
      </c>
      <c r="E118" s="154" t="e">
        <f>VLOOKUP(C118,'1.AUTOEVALUACIÓN'!$D$9:$H$110,5,0)</f>
        <v>#N/A</v>
      </c>
      <c r="F118" s="163" t="str">
        <f>'1.AUTOEVALUACIÓN'!U119</f>
        <v/>
      </c>
      <c r="G118" s="165">
        <f>'1.AUTOEVALUACIÓN'!J119</f>
        <v>0</v>
      </c>
      <c r="H118" s="128"/>
      <c r="I118" s="163"/>
      <c r="J118" s="163"/>
      <c r="K118" s="163"/>
      <c r="L118" s="128">
        <f t="shared" si="6"/>
        <v>0</v>
      </c>
    </row>
    <row r="119" spans="1:12" x14ac:dyDescent="0.25">
      <c r="A119" s="165">
        <f>'1.AUTOEVALUACIÓN'!B120</f>
        <v>0</v>
      </c>
      <c r="B119" s="165">
        <f>'1.AUTOEVALUACIÓN'!C120</f>
        <v>0</v>
      </c>
      <c r="C119" s="128">
        <f>'1.AUTOEVALUACIÓN'!D120</f>
        <v>0</v>
      </c>
      <c r="D119" s="155">
        <f>'1.AUTOEVALUACIÓN'!E120</f>
        <v>0</v>
      </c>
      <c r="E119" s="154" t="e">
        <f>VLOOKUP(C119,'1.AUTOEVALUACIÓN'!$D$9:$H$110,5,0)</f>
        <v>#N/A</v>
      </c>
      <c r="F119" s="163" t="str">
        <f>'1.AUTOEVALUACIÓN'!U120</f>
        <v/>
      </c>
      <c r="G119" s="165">
        <f>'1.AUTOEVALUACIÓN'!J120</f>
        <v>0</v>
      </c>
      <c r="H119" s="128"/>
      <c r="I119" s="163"/>
      <c r="J119" s="163"/>
      <c r="K119" s="163"/>
      <c r="L119" s="128">
        <f t="shared" si="6"/>
        <v>0</v>
      </c>
    </row>
    <row r="120" spans="1:12" x14ac:dyDescent="0.25">
      <c r="A120" s="165">
        <f>'1.AUTOEVALUACIÓN'!B121</f>
        <v>0</v>
      </c>
      <c r="B120" s="165">
        <f>'1.AUTOEVALUACIÓN'!C121</f>
        <v>0</v>
      </c>
      <c r="C120" s="128">
        <f>'1.AUTOEVALUACIÓN'!D121</f>
        <v>0</v>
      </c>
      <c r="D120" s="155">
        <f>'1.AUTOEVALUACIÓN'!E121</f>
        <v>0</v>
      </c>
      <c r="E120" s="154" t="e">
        <f>VLOOKUP(C120,'1.AUTOEVALUACIÓN'!$D$9:$H$110,5,0)</f>
        <v>#N/A</v>
      </c>
      <c r="F120" s="163" t="str">
        <f>'1.AUTOEVALUACIÓN'!U121</f>
        <v/>
      </c>
      <c r="G120" s="165">
        <f>'1.AUTOEVALUACIÓN'!J121</f>
        <v>0</v>
      </c>
      <c r="H120" s="128"/>
      <c r="I120" s="163"/>
      <c r="J120" s="163"/>
      <c r="K120" s="163"/>
      <c r="L120" s="128">
        <f t="shared" si="6"/>
        <v>0</v>
      </c>
    </row>
    <row r="121" spans="1:12" x14ac:dyDescent="0.25">
      <c r="A121" s="165">
        <f>'1.AUTOEVALUACIÓN'!B122</f>
        <v>0</v>
      </c>
      <c r="B121" s="165">
        <f>'1.AUTOEVALUACIÓN'!C122</f>
        <v>0</v>
      </c>
      <c r="C121" s="128">
        <f>'1.AUTOEVALUACIÓN'!D122</f>
        <v>0</v>
      </c>
      <c r="D121" s="155">
        <f>'1.AUTOEVALUACIÓN'!E122</f>
        <v>0</v>
      </c>
      <c r="E121" s="154" t="e">
        <f>VLOOKUP(C121,'1.AUTOEVALUACIÓN'!$D$9:$H$110,5,0)</f>
        <v>#N/A</v>
      </c>
      <c r="F121" s="163" t="str">
        <f>'1.AUTOEVALUACIÓN'!U122</f>
        <v/>
      </c>
      <c r="G121" s="165">
        <f>'1.AUTOEVALUACIÓN'!J122</f>
        <v>0</v>
      </c>
      <c r="H121" s="128"/>
      <c r="I121" s="163"/>
      <c r="J121" s="163"/>
      <c r="K121" s="163"/>
      <c r="L121" s="128">
        <f t="shared" si="6"/>
        <v>0</v>
      </c>
    </row>
    <row r="122" spans="1:12" x14ac:dyDescent="0.25">
      <c r="A122" s="165">
        <f>'1.AUTOEVALUACIÓN'!B123</f>
        <v>0</v>
      </c>
      <c r="B122" s="165">
        <f>'1.AUTOEVALUACIÓN'!C123</f>
        <v>0</v>
      </c>
      <c r="C122" s="128">
        <f>'1.AUTOEVALUACIÓN'!D123</f>
        <v>0</v>
      </c>
      <c r="D122" s="155">
        <f>'1.AUTOEVALUACIÓN'!E123</f>
        <v>0</v>
      </c>
      <c r="E122" s="154" t="e">
        <f>VLOOKUP(C122,'1.AUTOEVALUACIÓN'!$D$9:$H$110,5,0)</f>
        <v>#N/A</v>
      </c>
      <c r="F122" s="163" t="str">
        <f>'1.AUTOEVALUACIÓN'!U123</f>
        <v/>
      </c>
      <c r="G122" s="165">
        <f>'1.AUTOEVALUACIÓN'!J123</f>
        <v>0</v>
      </c>
      <c r="H122" s="128"/>
      <c r="I122" s="163"/>
      <c r="J122" s="163"/>
      <c r="K122" s="163"/>
      <c r="L122" s="128">
        <f t="shared" si="6"/>
        <v>0</v>
      </c>
    </row>
    <row r="123" spans="1:12" x14ac:dyDescent="0.25">
      <c r="A123" s="165">
        <f>'1.AUTOEVALUACIÓN'!B124</f>
        <v>0</v>
      </c>
      <c r="B123" s="165">
        <f>'1.AUTOEVALUACIÓN'!C124</f>
        <v>0</v>
      </c>
      <c r="C123" s="128">
        <f>'1.AUTOEVALUACIÓN'!D124</f>
        <v>0</v>
      </c>
      <c r="D123" s="155">
        <f>'1.AUTOEVALUACIÓN'!E124</f>
        <v>0</v>
      </c>
      <c r="E123" s="154" t="e">
        <f>VLOOKUP(C123,'1.AUTOEVALUACIÓN'!$D$9:$H$110,5,0)</f>
        <v>#N/A</v>
      </c>
      <c r="F123" s="163" t="str">
        <f>'1.AUTOEVALUACIÓN'!U124</f>
        <v/>
      </c>
      <c r="G123" s="165">
        <f>'1.AUTOEVALUACIÓN'!J124</f>
        <v>0</v>
      </c>
      <c r="H123" s="128"/>
      <c r="I123" s="163"/>
      <c r="J123" s="163"/>
      <c r="K123" s="163"/>
      <c r="L123" s="128">
        <f t="shared" si="6"/>
        <v>0</v>
      </c>
    </row>
    <row r="124" spans="1:12" x14ac:dyDescent="0.25">
      <c r="A124" s="165">
        <f>'1.AUTOEVALUACIÓN'!B125</f>
        <v>0</v>
      </c>
      <c r="B124" s="165">
        <f>'1.AUTOEVALUACIÓN'!C125</f>
        <v>0</v>
      </c>
      <c r="C124" s="128">
        <f>'1.AUTOEVALUACIÓN'!D125</f>
        <v>0</v>
      </c>
      <c r="D124" s="155">
        <f>'1.AUTOEVALUACIÓN'!E125</f>
        <v>0</v>
      </c>
      <c r="E124" s="154" t="e">
        <f>VLOOKUP(C124,'1.AUTOEVALUACIÓN'!$D$9:$H$110,5,0)</f>
        <v>#N/A</v>
      </c>
      <c r="F124" s="163" t="str">
        <f>'1.AUTOEVALUACIÓN'!U125</f>
        <v/>
      </c>
      <c r="G124" s="165">
        <f>'1.AUTOEVALUACIÓN'!J125</f>
        <v>0</v>
      </c>
      <c r="H124" s="128"/>
      <c r="I124" s="163"/>
      <c r="J124" s="163"/>
      <c r="K124" s="163"/>
      <c r="L124" s="128">
        <f t="shared" si="6"/>
        <v>0</v>
      </c>
    </row>
    <row r="125" spans="1:12" x14ac:dyDescent="0.25">
      <c r="A125" s="165">
        <f>'1.AUTOEVALUACIÓN'!B126</f>
        <v>0</v>
      </c>
      <c r="B125" s="165">
        <f>'1.AUTOEVALUACIÓN'!C126</f>
        <v>0</v>
      </c>
      <c r="C125" s="128">
        <f>'1.AUTOEVALUACIÓN'!D126</f>
        <v>0</v>
      </c>
      <c r="D125" s="155">
        <f>'1.AUTOEVALUACIÓN'!E126</f>
        <v>0</v>
      </c>
      <c r="E125" s="154" t="e">
        <f>VLOOKUP(C125,'1.AUTOEVALUACIÓN'!$D$9:$H$110,5,0)</f>
        <v>#N/A</v>
      </c>
      <c r="F125" s="163" t="str">
        <f>'1.AUTOEVALUACIÓN'!U126</f>
        <v/>
      </c>
      <c r="G125" s="165">
        <f>'1.AUTOEVALUACIÓN'!J126</f>
        <v>0</v>
      </c>
      <c r="H125" s="128"/>
      <c r="I125" s="163"/>
      <c r="J125" s="163"/>
      <c r="K125" s="163"/>
      <c r="L125" s="128">
        <f t="shared" si="6"/>
        <v>0</v>
      </c>
    </row>
    <row r="126" spans="1:12" x14ac:dyDescent="0.25">
      <c r="A126" s="165">
        <f>'1.AUTOEVALUACIÓN'!B127</f>
        <v>0</v>
      </c>
      <c r="B126" s="165">
        <f>'1.AUTOEVALUACIÓN'!C127</f>
        <v>0</v>
      </c>
      <c r="C126" s="128">
        <f>'1.AUTOEVALUACIÓN'!D127</f>
        <v>0</v>
      </c>
      <c r="D126" s="155">
        <f>'1.AUTOEVALUACIÓN'!E127</f>
        <v>0</v>
      </c>
      <c r="E126" s="154" t="e">
        <f>VLOOKUP(C126,'1.AUTOEVALUACIÓN'!$D$9:$H$110,5,0)</f>
        <v>#N/A</v>
      </c>
      <c r="F126" s="163" t="str">
        <f>'1.AUTOEVALUACIÓN'!U127</f>
        <v/>
      </c>
      <c r="G126" s="165">
        <f>'1.AUTOEVALUACIÓN'!J127</f>
        <v>0</v>
      </c>
      <c r="H126" s="128"/>
      <c r="I126" s="163"/>
      <c r="J126" s="163"/>
      <c r="K126" s="163"/>
      <c r="L126" s="128">
        <f t="shared" si="6"/>
        <v>0</v>
      </c>
    </row>
    <row r="127" spans="1:12" x14ac:dyDescent="0.25">
      <c r="A127" s="165">
        <f>'1.AUTOEVALUACIÓN'!B128</f>
        <v>0</v>
      </c>
      <c r="B127" s="165">
        <f>'1.AUTOEVALUACIÓN'!C128</f>
        <v>0</v>
      </c>
      <c r="C127" s="128">
        <f>'1.AUTOEVALUACIÓN'!D128</f>
        <v>0</v>
      </c>
      <c r="D127" s="155">
        <f>'1.AUTOEVALUACIÓN'!E128</f>
        <v>0</v>
      </c>
      <c r="E127" s="154" t="e">
        <f>VLOOKUP(C127,'1.AUTOEVALUACIÓN'!$D$9:$H$110,5,0)</f>
        <v>#N/A</v>
      </c>
      <c r="F127" s="163" t="str">
        <f>'1.AUTOEVALUACIÓN'!U128</f>
        <v/>
      </c>
      <c r="G127" s="165">
        <f>'1.AUTOEVALUACIÓN'!J128</f>
        <v>0</v>
      </c>
      <c r="H127" s="128"/>
      <c r="I127" s="163"/>
      <c r="J127" s="163"/>
      <c r="K127" s="163"/>
      <c r="L127" s="128">
        <f t="shared" si="6"/>
        <v>0</v>
      </c>
    </row>
    <row r="128" spans="1:12" x14ac:dyDescent="0.25">
      <c r="A128" s="165">
        <f>'1.AUTOEVALUACIÓN'!B129</f>
        <v>0</v>
      </c>
      <c r="B128" s="165">
        <f>'1.AUTOEVALUACIÓN'!C129</f>
        <v>0</v>
      </c>
      <c r="C128" s="128">
        <f>'1.AUTOEVALUACIÓN'!D129</f>
        <v>0</v>
      </c>
      <c r="D128" s="155">
        <f>'1.AUTOEVALUACIÓN'!E129</f>
        <v>0</v>
      </c>
      <c r="E128" s="154" t="e">
        <f>VLOOKUP(C128,'1.AUTOEVALUACIÓN'!$D$9:$H$110,5,0)</f>
        <v>#N/A</v>
      </c>
      <c r="F128" s="163" t="str">
        <f>'1.AUTOEVALUACIÓN'!U129</f>
        <v/>
      </c>
      <c r="G128" s="165">
        <f>'1.AUTOEVALUACIÓN'!J129</f>
        <v>0</v>
      </c>
      <c r="H128" s="128"/>
      <c r="I128" s="163"/>
      <c r="J128" s="163"/>
      <c r="K128" s="163"/>
      <c r="L128" s="128">
        <f t="shared" si="6"/>
        <v>0</v>
      </c>
    </row>
    <row r="129" spans="1:12" x14ac:dyDescent="0.25">
      <c r="A129" s="165">
        <f>'1.AUTOEVALUACIÓN'!B130</f>
        <v>0</v>
      </c>
      <c r="B129" s="165">
        <f>'1.AUTOEVALUACIÓN'!C130</f>
        <v>0</v>
      </c>
      <c r="C129" s="128">
        <f>'1.AUTOEVALUACIÓN'!D130</f>
        <v>0</v>
      </c>
      <c r="D129" s="155">
        <f>'1.AUTOEVALUACIÓN'!E130</f>
        <v>0</v>
      </c>
      <c r="E129" s="154" t="e">
        <f>VLOOKUP(C129,'1.AUTOEVALUACIÓN'!$D$9:$H$110,5,0)</f>
        <v>#N/A</v>
      </c>
      <c r="F129" s="163" t="str">
        <f>'1.AUTOEVALUACIÓN'!U130</f>
        <v/>
      </c>
      <c r="G129" s="165">
        <f>'1.AUTOEVALUACIÓN'!J130</f>
        <v>0</v>
      </c>
      <c r="H129" s="128"/>
      <c r="I129" s="163"/>
      <c r="J129" s="163"/>
      <c r="K129" s="163"/>
      <c r="L129" s="128">
        <f t="shared" si="6"/>
        <v>0</v>
      </c>
    </row>
    <row r="130" spans="1:12" x14ac:dyDescent="0.25">
      <c r="A130" s="165">
        <f>'1.AUTOEVALUACIÓN'!B131</f>
        <v>0</v>
      </c>
      <c r="B130" s="165">
        <f>'1.AUTOEVALUACIÓN'!C131</f>
        <v>0</v>
      </c>
      <c r="C130" s="128">
        <f>'1.AUTOEVALUACIÓN'!D131</f>
        <v>0</v>
      </c>
      <c r="D130" s="155">
        <f>'1.AUTOEVALUACIÓN'!E131</f>
        <v>0</v>
      </c>
      <c r="E130" s="154" t="e">
        <f>VLOOKUP(C130,'1.AUTOEVALUACIÓN'!$D$9:$H$110,5,0)</f>
        <v>#N/A</v>
      </c>
      <c r="F130" s="163" t="str">
        <f>'1.AUTOEVALUACIÓN'!U131</f>
        <v/>
      </c>
      <c r="G130" s="165">
        <f>'1.AUTOEVALUACIÓN'!J131</f>
        <v>0</v>
      </c>
      <c r="H130" s="128"/>
      <c r="I130" s="163"/>
      <c r="J130" s="163"/>
      <c r="K130" s="163"/>
      <c r="L130" s="128">
        <f t="shared" si="6"/>
        <v>0</v>
      </c>
    </row>
    <row r="131" spans="1:12" x14ac:dyDescent="0.25">
      <c r="A131" s="165">
        <f>'1.AUTOEVALUACIÓN'!B132</f>
        <v>0</v>
      </c>
      <c r="B131" s="165">
        <f>'1.AUTOEVALUACIÓN'!C132</f>
        <v>0</v>
      </c>
      <c r="C131" s="128">
        <f>'1.AUTOEVALUACIÓN'!D132</f>
        <v>0</v>
      </c>
      <c r="D131" s="155">
        <f>'1.AUTOEVALUACIÓN'!E132</f>
        <v>0</v>
      </c>
      <c r="E131" s="154" t="e">
        <f>VLOOKUP(C131,'1.AUTOEVALUACIÓN'!$D$9:$H$110,5,0)</f>
        <v>#N/A</v>
      </c>
      <c r="F131" s="163" t="str">
        <f>'1.AUTOEVALUACIÓN'!U132</f>
        <v/>
      </c>
      <c r="G131" s="165">
        <f>'1.AUTOEVALUACIÓN'!J132</f>
        <v>0</v>
      </c>
      <c r="H131" s="128"/>
      <c r="I131" s="163"/>
      <c r="J131" s="163"/>
      <c r="K131" s="163"/>
      <c r="L131" s="128">
        <f t="shared" si="6"/>
        <v>0</v>
      </c>
    </row>
    <row r="132" spans="1:12" x14ac:dyDescent="0.25">
      <c r="A132" s="165">
        <f>'1.AUTOEVALUACIÓN'!B133</f>
        <v>0</v>
      </c>
      <c r="B132" s="165">
        <f>'1.AUTOEVALUACIÓN'!C133</f>
        <v>0</v>
      </c>
      <c r="C132" s="128">
        <f>'1.AUTOEVALUACIÓN'!D133</f>
        <v>0</v>
      </c>
      <c r="D132" s="155">
        <f>'1.AUTOEVALUACIÓN'!E133</f>
        <v>0</v>
      </c>
      <c r="E132" s="154" t="e">
        <f>VLOOKUP(C132,'1.AUTOEVALUACIÓN'!$D$9:$H$110,5,0)</f>
        <v>#N/A</v>
      </c>
      <c r="F132" s="163" t="str">
        <f>'1.AUTOEVALUACIÓN'!U133</f>
        <v/>
      </c>
      <c r="G132" s="165">
        <f>'1.AUTOEVALUACIÓN'!J133</f>
        <v>0</v>
      </c>
      <c r="H132" s="128"/>
      <c r="I132" s="163"/>
      <c r="J132" s="163"/>
      <c r="K132" s="163"/>
      <c r="L132" s="128">
        <f t="shared" si="6"/>
        <v>0</v>
      </c>
    </row>
    <row r="133" spans="1:12" x14ac:dyDescent="0.25">
      <c r="A133" s="165">
        <f>'1.AUTOEVALUACIÓN'!B134</f>
        <v>0</v>
      </c>
      <c r="B133" s="165">
        <f>'1.AUTOEVALUACIÓN'!C134</f>
        <v>0</v>
      </c>
      <c r="C133" s="128">
        <f>'1.AUTOEVALUACIÓN'!D134</f>
        <v>0</v>
      </c>
      <c r="D133" s="155">
        <f>'1.AUTOEVALUACIÓN'!E134</f>
        <v>0</v>
      </c>
      <c r="E133" s="154" t="e">
        <f>VLOOKUP(C133,'1.AUTOEVALUACIÓN'!$D$9:$H$110,5,0)</f>
        <v>#N/A</v>
      </c>
      <c r="F133" s="163" t="str">
        <f>'1.AUTOEVALUACIÓN'!U134</f>
        <v/>
      </c>
      <c r="G133" s="165">
        <f>'1.AUTOEVALUACIÓN'!J134</f>
        <v>0</v>
      </c>
      <c r="H133" s="128"/>
      <c r="I133" s="163"/>
      <c r="J133" s="163"/>
      <c r="K133" s="163"/>
      <c r="L133" s="128">
        <f t="shared" si="6"/>
        <v>0</v>
      </c>
    </row>
    <row r="134" spans="1:12" x14ac:dyDescent="0.25">
      <c r="A134" s="165">
        <f>'1.AUTOEVALUACIÓN'!B135</f>
        <v>0</v>
      </c>
      <c r="B134" s="165">
        <f>'1.AUTOEVALUACIÓN'!C135</f>
        <v>0</v>
      </c>
      <c r="C134" s="128">
        <f>'1.AUTOEVALUACIÓN'!D135</f>
        <v>0</v>
      </c>
      <c r="D134" s="155">
        <f>'1.AUTOEVALUACIÓN'!E135</f>
        <v>0</v>
      </c>
      <c r="E134" s="154" t="e">
        <f>VLOOKUP(C134,'1.AUTOEVALUACIÓN'!$D$9:$H$110,5,0)</f>
        <v>#N/A</v>
      </c>
      <c r="F134" s="163" t="str">
        <f>'1.AUTOEVALUACIÓN'!U135</f>
        <v/>
      </c>
      <c r="G134" s="165">
        <f>'1.AUTOEVALUACIÓN'!J135</f>
        <v>0</v>
      </c>
      <c r="H134" s="128"/>
      <c r="I134" s="163"/>
      <c r="J134" s="163"/>
      <c r="K134" s="163"/>
      <c r="L134" s="128">
        <f t="shared" si="6"/>
        <v>0</v>
      </c>
    </row>
    <row r="135" spans="1:12" x14ac:dyDescent="0.25">
      <c r="A135" s="165">
        <f>'1.AUTOEVALUACIÓN'!B136</f>
        <v>0</v>
      </c>
      <c r="B135" s="165">
        <f>'1.AUTOEVALUACIÓN'!C136</f>
        <v>0</v>
      </c>
      <c r="C135" s="128">
        <f>'1.AUTOEVALUACIÓN'!D136</f>
        <v>0</v>
      </c>
      <c r="D135" s="155">
        <f>'1.AUTOEVALUACIÓN'!E136</f>
        <v>0</v>
      </c>
      <c r="E135" s="154" t="e">
        <f>VLOOKUP(C135,'1.AUTOEVALUACIÓN'!$D$9:$H$110,5,0)</f>
        <v>#N/A</v>
      </c>
      <c r="F135" s="163" t="str">
        <f>'1.AUTOEVALUACIÓN'!U136</f>
        <v/>
      </c>
      <c r="G135" s="165">
        <f>'1.AUTOEVALUACIÓN'!J136</f>
        <v>0</v>
      </c>
      <c r="H135" s="128"/>
      <c r="I135" s="163"/>
      <c r="J135" s="163"/>
      <c r="K135" s="163"/>
      <c r="L135" s="128">
        <f t="shared" si="6"/>
        <v>0</v>
      </c>
    </row>
    <row r="136" spans="1:12" x14ac:dyDescent="0.25">
      <c r="A136" s="165">
        <f>'1.AUTOEVALUACIÓN'!B137</f>
        <v>0</v>
      </c>
      <c r="B136" s="165">
        <f>'1.AUTOEVALUACIÓN'!C137</f>
        <v>0</v>
      </c>
      <c r="C136" s="128">
        <f>'1.AUTOEVALUACIÓN'!D137</f>
        <v>0</v>
      </c>
      <c r="D136" s="155">
        <f>'1.AUTOEVALUACIÓN'!E137</f>
        <v>0</v>
      </c>
      <c r="E136" s="154" t="e">
        <f>VLOOKUP(C136,'1.AUTOEVALUACIÓN'!$D$9:$H$110,5,0)</f>
        <v>#N/A</v>
      </c>
      <c r="F136" s="163" t="str">
        <f>'1.AUTOEVALUACIÓN'!U137</f>
        <v/>
      </c>
      <c r="G136" s="165">
        <f>'1.AUTOEVALUACIÓN'!J137</f>
        <v>0</v>
      </c>
      <c r="H136" s="128"/>
      <c r="I136" s="163"/>
      <c r="J136" s="163"/>
      <c r="K136" s="163"/>
      <c r="L136" s="128">
        <f t="shared" si="6"/>
        <v>0</v>
      </c>
    </row>
    <row r="137" spans="1:12" x14ac:dyDescent="0.25">
      <c r="A137" s="165">
        <f>'1.AUTOEVALUACIÓN'!B138</f>
        <v>0</v>
      </c>
      <c r="B137" s="165">
        <f>'1.AUTOEVALUACIÓN'!C138</f>
        <v>0</v>
      </c>
      <c r="C137" s="128">
        <f>'1.AUTOEVALUACIÓN'!D138</f>
        <v>0</v>
      </c>
      <c r="D137" s="155">
        <f>'1.AUTOEVALUACIÓN'!E138</f>
        <v>0</v>
      </c>
      <c r="E137" s="154" t="e">
        <f>VLOOKUP(C137,'1.AUTOEVALUACIÓN'!$D$9:$H$110,5,0)</f>
        <v>#N/A</v>
      </c>
      <c r="F137" s="163" t="str">
        <f>'1.AUTOEVALUACIÓN'!U138</f>
        <v/>
      </c>
      <c r="G137" s="165">
        <f>'1.AUTOEVALUACIÓN'!J138</f>
        <v>0</v>
      </c>
      <c r="H137" s="128"/>
      <c r="I137" s="163"/>
      <c r="J137" s="163"/>
      <c r="K137" s="163"/>
      <c r="L137" s="128">
        <f t="shared" si="6"/>
        <v>0</v>
      </c>
    </row>
    <row r="138" spans="1:12" x14ac:dyDescent="0.25">
      <c r="A138" s="165">
        <f>'1.AUTOEVALUACIÓN'!B139</f>
        <v>0</v>
      </c>
      <c r="B138" s="165">
        <f>'1.AUTOEVALUACIÓN'!C139</f>
        <v>0</v>
      </c>
      <c r="C138" s="128">
        <f>'1.AUTOEVALUACIÓN'!D139</f>
        <v>0</v>
      </c>
      <c r="D138" s="155">
        <f>'1.AUTOEVALUACIÓN'!E139</f>
        <v>0</v>
      </c>
      <c r="E138" s="154" t="e">
        <f>VLOOKUP(C138,'1.AUTOEVALUACIÓN'!$D$9:$H$110,5,0)</f>
        <v>#N/A</v>
      </c>
      <c r="F138" s="163" t="str">
        <f>'1.AUTOEVALUACIÓN'!U139</f>
        <v/>
      </c>
      <c r="G138" s="165">
        <f>'1.AUTOEVALUACIÓN'!J139</f>
        <v>0</v>
      </c>
      <c r="H138" s="128"/>
      <c r="I138" s="163"/>
      <c r="J138" s="163"/>
      <c r="K138" s="163"/>
      <c r="L138" s="128">
        <f t="shared" si="6"/>
        <v>0</v>
      </c>
    </row>
    <row r="139" spans="1:12" x14ac:dyDescent="0.25">
      <c r="A139" s="165">
        <f>'1.AUTOEVALUACIÓN'!B140</f>
        <v>0</v>
      </c>
      <c r="B139" s="165">
        <f>'1.AUTOEVALUACIÓN'!C140</f>
        <v>0</v>
      </c>
      <c r="C139" s="128">
        <f>'1.AUTOEVALUACIÓN'!D140</f>
        <v>0</v>
      </c>
      <c r="D139" s="155">
        <f>'1.AUTOEVALUACIÓN'!E140</f>
        <v>0</v>
      </c>
      <c r="E139" s="154" t="e">
        <f>VLOOKUP(C139,'1.AUTOEVALUACIÓN'!$D$9:$H$110,5,0)</f>
        <v>#N/A</v>
      </c>
      <c r="F139" s="163" t="str">
        <f>'1.AUTOEVALUACIÓN'!U140</f>
        <v/>
      </c>
      <c r="G139" s="165">
        <f>'1.AUTOEVALUACIÓN'!J140</f>
        <v>0</v>
      </c>
      <c r="H139" s="128"/>
      <c r="I139" s="163"/>
      <c r="J139" s="163"/>
      <c r="K139" s="163"/>
      <c r="L139" s="128">
        <f t="shared" si="6"/>
        <v>0</v>
      </c>
    </row>
  </sheetData>
  <sheetProtection algorithmName="SHA-512" hashValue="MLbCil4qi84u7VaWHzk2+uocuGeHaaa1sZzR9+thXLVZYWOZo5t6f1HraQubHiYTNqEe2cRcrXrHlvAWbKmsyQ==" saltValue="eRtCOGgPT2VYtE8VH0xKcg==" spinCount="100000" sheet="1" selectLockedCells="1" autoFilter="0"/>
  <autoFilter ref="A7:M110"/>
  <mergeCells count="19">
    <mergeCell ref="L7:L8"/>
    <mergeCell ref="I6:L6"/>
    <mergeCell ref="H7:H8"/>
    <mergeCell ref="F7:F8"/>
    <mergeCell ref="I7:I8"/>
    <mergeCell ref="J7:J8"/>
    <mergeCell ref="K7:K8"/>
    <mergeCell ref="D4:F4"/>
    <mergeCell ref="E6:G6"/>
    <mergeCell ref="A2:A4"/>
    <mergeCell ref="B2:C4"/>
    <mergeCell ref="D3:F3"/>
    <mergeCell ref="D2:F2"/>
    <mergeCell ref="A7:A8"/>
    <mergeCell ref="B7:B8"/>
    <mergeCell ref="G7:G8"/>
    <mergeCell ref="E7:E8"/>
    <mergeCell ref="C7:C8"/>
    <mergeCell ref="D7:D8"/>
  </mergeCells>
  <phoneticPr fontId="9" type="noConversion"/>
  <conditionalFormatting sqref="I9:L139">
    <cfRule type="expression" dxfId="84" priority="4">
      <formula>$H9="NO"</formula>
    </cfRule>
  </conditionalFormatting>
  <conditionalFormatting sqref="L9:L139">
    <cfRule type="cellIs" dxfId="83" priority="1" operator="between">
      <formula>75</formula>
      <formula>125</formula>
    </cfRule>
    <cfRule type="cellIs" dxfId="82" priority="2" operator="between">
      <formula>26</formula>
      <formula>74</formula>
    </cfRule>
    <cfRule type="cellIs" dxfId="81" priority="3" operator="between">
      <formula>1</formula>
      <formula>25</formula>
    </cfRule>
  </conditionalFormatting>
  <dataValidations count="2">
    <dataValidation type="list" allowBlank="1" showInputMessage="1" showErrorMessage="1" sqref="H9:H139">
      <formula1>"SI,NO"</formula1>
    </dataValidation>
    <dataValidation type="list" allowBlank="1" showInputMessage="1" showErrorMessage="1" sqref="I9:K139">
      <formula1>"1,3,5"</formula1>
    </dataValidation>
  </dataValidations>
  <pageMargins left="0.70866141732283472" right="0.70866141732283472" top="0.74803149606299213" bottom="0.74803149606299213" header="0.31496062992125984" footer="0.31496062992125984"/>
  <pageSetup scale="65"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B2:I15"/>
  <sheetViews>
    <sheetView zoomScaleNormal="100" workbookViewId="0">
      <selection activeCell="F4" sqref="F4:I4"/>
    </sheetView>
  </sheetViews>
  <sheetFormatPr baseColWidth="10" defaultColWidth="11.42578125" defaultRowHeight="15" x14ac:dyDescent="0.25"/>
  <cols>
    <col min="1" max="1" width="6.42578125" customWidth="1"/>
    <col min="2" max="2" width="32.42578125" customWidth="1"/>
    <col min="3" max="3" width="9" bestFit="1" customWidth="1"/>
    <col min="4" max="4" width="4.140625" customWidth="1"/>
    <col min="5" max="5" width="32.28515625" customWidth="1"/>
    <col min="6" max="6" width="9" bestFit="1" customWidth="1"/>
    <col min="7" max="7" width="4.7109375" customWidth="1"/>
    <col min="8" max="8" width="32.140625" customWidth="1"/>
    <col min="9" max="9" width="9.85546875" customWidth="1"/>
  </cols>
  <sheetData>
    <row r="2" spans="2:9" ht="23.25" customHeight="1" x14ac:dyDescent="0.25">
      <c r="B2" s="301"/>
      <c r="C2" s="229" t="s">
        <v>22</v>
      </c>
      <c r="D2" s="229"/>
      <c r="E2" s="229"/>
      <c r="F2" s="229" t="s">
        <v>20</v>
      </c>
      <c r="G2" s="229"/>
      <c r="H2" s="229"/>
      <c r="I2" s="229"/>
    </row>
    <row r="3" spans="2:9" x14ac:dyDescent="0.25">
      <c r="B3" s="301"/>
      <c r="C3" s="229"/>
      <c r="D3" s="229"/>
      <c r="E3" s="229"/>
      <c r="F3" s="280" t="s">
        <v>1</v>
      </c>
      <c r="G3" s="280"/>
      <c r="H3" s="280"/>
      <c r="I3" s="280"/>
    </row>
    <row r="4" spans="2:9" ht="24" customHeight="1" x14ac:dyDescent="0.25">
      <c r="B4" s="301"/>
      <c r="C4" s="229"/>
      <c r="D4" s="229"/>
      <c r="E4" s="229"/>
      <c r="F4" s="280" t="s">
        <v>2</v>
      </c>
      <c r="G4" s="280"/>
      <c r="H4" s="280"/>
      <c r="I4" s="280"/>
    </row>
    <row r="7" spans="2:9" x14ac:dyDescent="0.25">
      <c r="B7" s="38" t="s">
        <v>385</v>
      </c>
      <c r="C7" s="38" t="s">
        <v>394</v>
      </c>
      <c r="D7" s="25"/>
      <c r="E7" s="38" t="s">
        <v>386</v>
      </c>
      <c r="F7" s="38" t="s">
        <v>394</v>
      </c>
      <c r="G7" s="25"/>
      <c r="H7" s="38" t="s">
        <v>387</v>
      </c>
      <c r="I7" s="38" t="s">
        <v>394</v>
      </c>
    </row>
    <row r="8" spans="2:9" ht="45" x14ac:dyDescent="0.25">
      <c r="B8" s="1" t="s">
        <v>395</v>
      </c>
      <c r="C8" s="28">
        <v>1</v>
      </c>
      <c r="D8" s="26"/>
      <c r="E8" s="1" t="s">
        <v>396</v>
      </c>
      <c r="F8" s="28">
        <v>1</v>
      </c>
      <c r="G8" s="26"/>
      <c r="H8" s="1" t="s">
        <v>397</v>
      </c>
      <c r="I8" s="28">
        <v>1</v>
      </c>
    </row>
    <row r="9" spans="2:9" ht="45" x14ac:dyDescent="0.25">
      <c r="B9" s="1" t="s">
        <v>398</v>
      </c>
      <c r="C9" s="28">
        <v>3</v>
      </c>
      <c r="D9" s="26"/>
      <c r="E9" s="1" t="s">
        <v>399</v>
      </c>
      <c r="F9" s="28">
        <v>3</v>
      </c>
      <c r="G9" s="26"/>
      <c r="H9" s="1" t="s">
        <v>400</v>
      </c>
      <c r="I9" s="28">
        <v>3</v>
      </c>
    </row>
    <row r="10" spans="2:9" ht="45" x14ac:dyDescent="0.25">
      <c r="B10" s="1" t="s">
        <v>401</v>
      </c>
      <c r="C10" s="28">
        <v>5</v>
      </c>
      <c r="D10" s="26"/>
      <c r="E10" s="1" t="s">
        <v>402</v>
      </c>
      <c r="F10" s="28">
        <v>5</v>
      </c>
      <c r="G10" s="26"/>
      <c r="H10" s="1" t="s">
        <v>403</v>
      </c>
      <c r="I10" s="28">
        <v>5</v>
      </c>
    </row>
    <row r="11" spans="2:9" x14ac:dyDescent="0.25">
      <c r="B11" s="26"/>
      <c r="C11" s="26"/>
      <c r="D11" s="26"/>
      <c r="E11" s="26"/>
      <c r="F11" s="26"/>
      <c r="G11" s="26"/>
      <c r="H11" s="26"/>
      <c r="I11" s="26"/>
    </row>
    <row r="12" spans="2:9" x14ac:dyDescent="0.25">
      <c r="B12" s="7" t="s">
        <v>404</v>
      </c>
      <c r="C12" s="29"/>
      <c r="D12" s="26"/>
      <c r="E12" s="26"/>
      <c r="F12" s="26"/>
      <c r="G12" s="26"/>
      <c r="H12" s="26"/>
      <c r="I12" s="26"/>
    </row>
    <row r="13" spans="2:9" x14ac:dyDescent="0.25">
      <c r="B13" s="7" t="s">
        <v>405</v>
      </c>
      <c r="C13" s="30"/>
      <c r="D13" s="26"/>
      <c r="E13" s="26"/>
      <c r="F13" s="26"/>
      <c r="G13" s="26"/>
      <c r="H13" s="26"/>
      <c r="I13" s="26"/>
    </row>
    <row r="14" spans="2:9" x14ac:dyDescent="0.25">
      <c r="B14" s="7" t="s">
        <v>406</v>
      </c>
      <c r="C14" s="31"/>
      <c r="D14" s="27"/>
      <c r="E14" s="27"/>
      <c r="F14" s="27"/>
      <c r="G14" s="27"/>
      <c r="H14" s="27"/>
      <c r="I14" s="27"/>
    </row>
    <row r="15" spans="2:9" x14ac:dyDescent="0.25">
      <c r="B15" s="27"/>
      <c r="C15" s="27"/>
      <c r="D15" s="27"/>
      <c r="E15" s="27"/>
      <c r="F15" s="27"/>
      <c r="G15" s="27"/>
      <c r="H15" s="27"/>
      <c r="I15" s="27"/>
    </row>
  </sheetData>
  <sheetProtection algorithmName="SHA-512" hashValue="h6dyyvOuDTujsffJ2RQ+5G9iAT6sLtgAZ6f+/U7VKGLYG+BYWpYvA3K55TbDzrYVf2z3Tdf7Kle9uDF6S/I26Q==" saltValue="Y50gMNcjgUio6LYJXjIkaw==" spinCount="100000" sheet="1" selectLockedCells="1"/>
  <mergeCells count="5">
    <mergeCell ref="F2:I2"/>
    <mergeCell ref="F3:I3"/>
    <mergeCell ref="F4:I4"/>
    <mergeCell ref="B2:B4"/>
    <mergeCell ref="C2:E4"/>
  </mergeCells>
  <printOptions horizontalCentered="1"/>
  <pageMargins left="0.78740157480314965" right="0.78740157480314965" top="0.78740157480314965" bottom="0.78740157480314965" header="0.78740157480314965" footer="0.78740157480314965"/>
  <pageSetup scale="78"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K26"/>
  <sheetViews>
    <sheetView zoomScale="80" zoomScaleNormal="80" workbookViewId="0">
      <selection activeCell="B7" sqref="B7"/>
    </sheetView>
  </sheetViews>
  <sheetFormatPr baseColWidth="10" defaultColWidth="11.42578125" defaultRowHeight="15" x14ac:dyDescent="0.25"/>
  <cols>
    <col min="1" max="1" width="5.7109375" style="77" customWidth="1"/>
    <col min="2" max="2" width="20.140625" style="121" customWidth="1"/>
    <col min="3" max="3" width="27.7109375" style="121" customWidth="1"/>
    <col min="4" max="4" width="34.5703125" style="77" bestFit="1" customWidth="1"/>
    <col min="5" max="6" width="16.28515625" style="77" customWidth="1"/>
    <col min="7" max="7" width="39.140625" style="77" customWidth="1"/>
    <col min="8" max="8" width="15.140625" style="103" customWidth="1"/>
    <col min="9" max="10" width="25.28515625" style="77" customWidth="1"/>
    <col min="11" max="11" width="41.5703125" style="76" customWidth="1"/>
    <col min="12" max="13" width="6.5703125" style="77" bestFit="1" customWidth="1"/>
    <col min="14" max="16384" width="11.42578125" style="77"/>
  </cols>
  <sheetData>
    <row r="2" spans="1:11" ht="24.75" customHeight="1" x14ac:dyDescent="0.25">
      <c r="B2" s="210"/>
      <c r="C2" s="269" t="s">
        <v>22</v>
      </c>
      <c r="D2" s="270"/>
      <c r="E2" s="231" t="s">
        <v>20</v>
      </c>
      <c r="F2" s="234"/>
      <c r="G2" s="235"/>
    </row>
    <row r="3" spans="1:11" x14ac:dyDescent="0.25">
      <c r="B3" s="210"/>
      <c r="C3" s="271"/>
      <c r="D3" s="272"/>
      <c r="E3" s="280" t="s">
        <v>1</v>
      </c>
      <c r="F3" s="280"/>
      <c r="G3" s="280"/>
    </row>
    <row r="4" spans="1:11" ht="25.5" customHeight="1" x14ac:dyDescent="0.25">
      <c r="A4" s="66"/>
      <c r="B4" s="210"/>
      <c r="C4" s="273"/>
      <c r="D4" s="274"/>
      <c r="E4" s="280" t="s">
        <v>2</v>
      </c>
      <c r="F4" s="280"/>
      <c r="G4" s="280"/>
      <c r="H4" s="77"/>
    </row>
    <row r="5" spans="1:11" s="107" customFormat="1" ht="21.75" customHeight="1" x14ac:dyDescent="0.25">
      <c r="A5" s="104"/>
      <c r="B5" s="105"/>
      <c r="C5" s="106"/>
      <c r="E5" s="108"/>
      <c r="F5" s="108"/>
      <c r="G5" s="108"/>
      <c r="H5" s="109"/>
      <c r="K5" s="110"/>
    </row>
    <row r="6" spans="1:11" s="111" customFormat="1" ht="45" x14ac:dyDescent="0.25">
      <c r="A6" s="80" t="s">
        <v>421</v>
      </c>
      <c r="B6" s="80" t="s">
        <v>422</v>
      </c>
      <c r="C6" s="80" t="s">
        <v>423</v>
      </c>
      <c r="D6" s="80" t="s">
        <v>424</v>
      </c>
      <c r="E6" s="80" t="s">
        <v>425</v>
      </c>
      <c r="F6" s="80" t="s">
        <v>426</v>
      </c>
      <c r="G6" s="80" t="s">
        <v>427</v>
      </c>
      <c r="H6" s="80" t="s">
        <v>428</v>
      </c>
      <c r="I6" s="80" t="s">
        <v>429</v>
      </c>
      <c r="J6" s="80" t="s">
        <v>430</v>
      </c>
      <c r="K6" s="80" t="s">
        <v>28</v>
      </c>
    </row>
    <row r="7" spans="1:11" x14ac:dyDescent="0.25">
      <c r="A7" s="112">
        <v>1</v>
      </c>
      <c r="B7" s="113"/>
      <c r="C7" s="114"/>
      <c r="D7" s="114"/>
      <c r="E7" s="115"/>
      <c r="F7" s="116"/>
      <c r="G7" s="117"/>
      <c r="H7" s="118"/>
      <c r="I7" s="117"/>
      <c r="J7" s="119"/>
      <c r="K7" s="120"/>
    </row>
    <row r="8" spans="1:11" x14ac:dyDescent="0.25">
      <c r="A8" s="112">
        <v>2</v>
      </c>
      <c r="B8" s="113"/>
      <c r="C8" s="114"/>
      <c r="D8" s="114"/>
      <c r="E8" s="115"/>
      <c r="F8" s="116"/>
      <c r="G8" s="117"/>
      <c r="H8" s="118"/>
      <c r="I8" s="117"/>
      <c r="J8" s="119"/>
      <c r="K8" s="120"/>
    </row>
    <row r="9" spans="1:11" x14ac:dyDescent="0.25">
      <c r="A9" s="112">
        <v>3</v>
      </c>
      <c r="B9" s="120"/>
      <c r="C9" s="114"/>
      <c r="D9" s="114"/>
      <c r="E9" s="115"/>
      <c r="F9" s="116"/>
      <c r="G9" s="117"/>
      <c r="H9" s="118"/>
      <c r="I9" s="117"/>
      <c r="J9" s="119"/>
      <c r="K9" s="120"/>
    </row>
    <row r="10" spans="1:11" x14ac:dyDescent="0.25">
      <c r="A10" s="112">
        <v>4</v>
      </c>
      <c r="B10" s="120"/>
      <c r="C10" s="114"/>
      <c r="D10" s="114"/>
      <c r="E10" s="115"/>
      <c r="F10" s="116"/>
      <c r="G10" s="117"/>
      <c r="H10" s="118"/>
      <c r="I10" s="117"/>
      <c r="J10" s="119"/>
      <c r="K10" s="120"/>
    </row>
    <row r="11" spans="1:11" x14ac:dyDescent="0.25">
      <c r="A11" s="112">
        <v>5</v>
      </c>
      <c r="B11" s="120"/>
      <c r="C11" s="114"/>
      <c r="D11" s="114"/>
      <c r="E11" s="115"/>
      <c r="F11" s="116"/>
      <c r="G11" s="117"/>
      <c r="H11" s="118"/>
      <c r="I11" s="117"/>
      <c r="J11" s="119"/>
      <c r="K11" s="120"/>
    </row>
    <row r="12" spans="1:11" x14ac:dyDescent="0.25">
      <c r="A12" s="112">
        <v>6</v>
      </c>
      <c r="B12" s="120"/>
      <c r="C12" s="114"/>
      <c r="D12" s="114"/>
      <c r="E12" s="115"/>
      <c r="F12" s="116"/>
      <c r="G12" s="117"/>
      <c r="H12" s="118"/>
      <c r="I12" s="117"/>
      <c r="J12" s="119"/>
      <c r="K12" s="120"/>
    </row>
    <row r="13" spans="1:11" x14ac:dyDescent="0.25">
      <c r="A13" s="112">
        <v>7</v>
      </c>
      <c r="B13" s="120"/>
      <c r="C13" s="114"/>
      <c r="D13" s="114"/>
      <c r="E13" s="115"/>
      <c r="F13" s="116"/>
      <c r="G13" s="117"/>
      <c r="H13" s="118"/>
      <c r="I13" s="117"/>
      <c r="J13" s="119"/>
      <c r="K13" s="120"/>
    </row>
    <row r="14" spans="1:11" x14ac:dyDescent="0.25">
      <c r="A14" s="112">
        <v>8</v>
      </c>
      <c r="B14" s="120"/>
      <c r="C14" s="114"/>
      <c r="D14" s="114"/>
      <c r="E14" s="115"/>
      <c r="F14" s="116"/>
      <c r="G14" s="117"/>
      <c r="H14" s="118"/>
      <c r="I14" s="117"/>
      <c r="J14" s="119"/>
      <c r="K14" s="120"/>
    </row>
    <row r="15" spans="1:11" x14ac:dyDescent="0.25">
      <c r="A15" s="112">
        <v>9</v>
      </c>
      <c r="B15" s="120"/>
      <c r="C15" s="114"/>
      <c r="D15" s="114"/>
      <c r="E15" s="115"/>
      <c r="F15" s="116"/>
      <c r="G15" s="117"/>
      <c r="H15" s="118"/>
      <c r="I15" s="117"/>
      <c r="J15" s="119"/>
      <c r="K15" s="120"/>
    </row>
    <row r="16" spans="1:11" x14ac:dyDescent="0.25">
      <c r="A16" s="112">
        <v>10</v>
      </c>
      <c r="B16" s="120"/>
      <c r="C16" s="114"/>
      <c r="D16" s="114"/>
      <c r="E16" s="115"/>
      <c r="F16" s="116"/>
      <c r="G16" s="117"/>
      <c r="H16" s="118"/>
      <c r="I16" s="117"/>
      <c r="J16" s="119"/>
      <c r="K16" s="120"/>
    </row>
    <row r="17" spans="1:11" x14ac:dyDescent="0.25">
      <c r="A17" s="112">
        <v>11</v>
      </c>
      <c r="B17" s="120"/>
      <c r="C17" s="114"/>
      <c r="D17" s="114"/>
      <c r="E17" s="115"/>
      <c r="F17" s="116"/>
      <c r="G17" s="117"/>
      <c r="H17" s="118"/>
      <c r="I17" s="117"/>
      <c r="J17" s="119"/>
      <c r="K17" s="120"/>
    </row>
    <row r="18" spans="1:11" x14ac:dyDescent="0.25">
      <c r="A18" s="112">
        <v>12</v>
      </c>
      <c r="B18" s="120"/>
      <c r="C18" s="114"/>
      <c r="D18" s="114"/>
      <c r="E18" s="115"/>
      <c r="F18" s="116"/>
      <c r="G18" s="117"/>
      <c r="H18" s="118"/>
      <c r="I18" s="117"/>
      <c r="J18" s="119"/>
      <c r="K18" s="120"/>
    </row>
    <row r="19" spans="1:11" x14ac:dyDescent="0.25">
      <c r="A19" s="112">
        <v>13</v>
      </c>
      <c r="B19" s="120"/>
      <c r="C19" s="114"/>
      <c r="D19" s="114"/>
      <c r="E19" s="115"/>
      <c r="F19" s="116"/>
      <c r="G19" s="117"/>
      <c r="H19" s="118"/>
      <c r="I19" s="117"/>
      <c r="J19" s="119"/>
      <c r="K19" s="120"/>
    </row>
    <row r="20" spans="1:11" x14ac:dyDescent="0.25">
      <c r="A20" s="112">
        <v>14</v>
      </c>
      <c r="B20" s="120"/>
      <c r="C20" s="114"/>
      <c r="D20" s="114"/>
      <c r="E20" s="115"/>
      <c r="F20" s="116"/>
      <c r="G20" s="117"/>
      <c r="H20" s="118"/>
      <c r="I20" s="117"/>
      <c r="J20" s="119"/>
      <c r="K20" s="120"/>
    </row>
    <row r="21" spans="1:11" x14ac:dyDescent="0.25">
      <c r="A21" s="112">
        <v>15</v>
      </c>
      <c r="B21" s="120"/>
      <c r="C21" s="114"/>
      <c r="D21" s="114"/>
      <c r="E21" s="115"/>
      <c r="F21" s="116"/>
      <c r="G21" s="117"/>
      <c r="H21" s="118"/>
      <c r="I21" s="117"/>
      <c r="J21" s="119"/>
      <c r="K21" s="120"/>
    </row>
    <row r="22" spans="1:11" x14ac:dyDescent="0.25">
      <c r="A22" s="112">
        <v>16</v>
      </c>
      <c r="B22" s="120"/>
      <c r="C22" s="114"/>
      <c r="D22" s="114"/>
      <c r="E22" s="115"/>
      <c r="F22" s="116"/>
      <c r="G22" s="117"/>
      <c r="H22" s="118"/>
      <c r="I22" s="117"/>
      <c r="J22" s="119"/>
      <c r="K22" s="120"/>
    </row>
    <row r="23" spans="1:11" x14ac:dyDescent="0.25">
      <c r="A23" s="112">
        <v>17</v>
      </c>
      <c r="B23" s="120"/>
      <c r="C23" s="114"/>
      <c r="D23" s="114"/>
      <c r="E23" s="115"/>
      <c r="F23" s="116"/>
      <c r="G23" s="117"/>
      <c r="H23" s="118"/>
      <c r="I23" s="117"/>
      <c r="J23" s="119"/>
      <c r="K23" s="120"/>
    </row>
    <row r="24" spans="1:11" x14ac:dyDescent="0.25">
      <c r="A24" s="112">
        <v>18</v>
      </c>
      <c r="B24" s="120"/>
      <c r="C24" s="114"/>
      <c r="D24" s="114"/>
      <c r="E24" s="115"/>
      <c r="F24" s="116"/>
      <c r="G24" s="117"/>
      <c r="H24" s="118"/>
      <c r="I24" s="117"/>
      <c r="J24" s="119"/>
      <c r="K24" s="120"/>
    </row>
    <row r="25" spans="1:11" x14ac:dyDescent="0.25">
      <c r="A25" s="112">
        <v>19</v>
      </c>
      <c r="B25" s="120"/>
      <c r="C25" s="114"/>
      <c r="D25" s="114"/>
      <c r="E25" s="115"/>
      <c r="F25" s="116"/>
      <c r="G25" s="117"/>
      <c r="H25" s="118"/>
      <c r="I25" s="117"/>
      <c r="J25" s="119"/>
      <c r="K25" s="120"/>
    </row>
    <row r="26" spans="1:11" x14ac:dyDescent="0.25">
      <c r="A26" s="112">
        <v>20</v>
      </c>
      <c r="B26" s="120"/>
      <c r="C26" s="114"/>
      <c r="D26" s="114"/>
      <c r="E26" s="115"/>
      <c r="F26" s="116"/>
      <c r="G26" s="117"/>
      <c r="H26" s="118"/>
      <c r="I26" s="117"/>
      <c r="J26" s="119"/>
      <c r="K26" s="120"/>
    </row>
  </sheetData>
  <sheetProtection formatCells="0" formatColumns="0" formatRows="0" autoFilter="0" pivotTables="0"/>
  <mergeCells count="5">
    <mergeCell ref="B2:B4"/>
    <mergeCell ref="C2:D4"/>
    <mergeCell ref="E2:G2"/>
    <mergeCell ref="E3:G3"/>
    <mergeCell ref="E4:G4"/>
  </mergeCells>
  <conditionalFormatting sqref="I7:J26">
    <cfRule type="expression" dxfId="80" priority="1" stopIfTrue="1">
      <formula>#REF!="IPS evaluada después del mes programado"</formula>
    </cfRule>
    <cfRule type="expression" dxfId="79" priority="2" stopIfTrue="1">
      <formula>#REF!="Reprogramar Auditoria"</formula>
    </cfRule>
  </conditionalFormatting>
  <dataValidations count="4">
    <dataValidation type="list" allowBlank="1" showInputMessage="1" showErrorMessage="1" sqref="B7:B26">
      <formula1>"Medición Inicial del Desempeño, Evaluacion de Desempeño"</formula1>
    </dataValidation>
    <dataValidation type="list" operator="greaterThan" allowBlank="1" showInputMessage="1" showErrorMessage="1" sqref="H7:H26">
      <formula1>"SI,NO"</formula1>
    </dataValidation>
    <dataValidation operator="equal" allowBlank="1" showInputMessage="1" showErrorMessage="1" errorTitle="Error" error="Por favor digite 12 digitos" sqref="E7:E26"/>
    <dataValidation operator="equal" showInputMessage="1" showErrorMessage="1" errorTitle="Error" error="Por favor digite 12 digitos" sqref="F7:G26"/>
  </dataValidations>
  <printOptions horizontalCentered="1"/>
  <pageMargins left="0.78740157480314965" right="0.78740157480314965" top="0.78740157480314965" bottom="0.78740157480314965" header="0.78740157480314965" footer="0.78740157480314965"/>
  <pageSetup paperSize="9" scale="75"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X111"/>
  <sheetViews>
    <sheetView showGridLines="0" showZeros="0" topLeftCell="A4" zoomScale="85" zoomScaleNormal="85" workbookViewId="0">
      <selection activeCell="G17" sqref="G17"/>
    </sheetView>
  </sheetViews>
  <sheetFormatPr baseColWidth="10" defaultColWidth="11.42578125" defaultRowHeight="15" x14ac:dyDescent="0.25"/>
  <cols>
    <col min="1" max="1" width="35.5703125" style="175" customWidth="1"/>
    <col min="2" max="2" width="30" style="129" customWidth="1"/>
    <col min="3" max="3" width="21.140625" style="129" customWidth="1"/>
    <col min="4" max="4" width="21" style="129" customWidth="1"/>
    <col min="5" max="5" width="19.7109375" style="129" customWidth="1"/>
    <col min="6" max="6" width="27.42578125" style="129" customWidth="1"/>
    <col min="7" max="7" width="23.85546875" style="129" bestFit="1" customWidth="1"/>
    <col min="8" max="8" width="18" style="129" customWidth="1"/>
    <col min="9" max="9" width="22.140625" style="168" customWidth="1"/>
    <col min="10" max="10" width="27.28515625" style="129" customWidth="1"/>
    <col min="11" max="11" width="24.7109375" style="129" customWidth="1"/>
    <col min="12" max="12" width="27.5703125" style="129" customWidth="1"/>
    <col min="13" max="13" width="19" style="168" customWidth="1"/>
    <col min="14" max="14" width="42.5703125" style="129" customWidth="1"/>
    <col min="15" max="15" width="21.7109375" style="129" bestFit="1" customWidth="1"/>
    <col min="16" max="16" width="36.5703125" style="129" customWidth="1"/>
    <col min="17" max="17" width="20.28515625" style="168" customWidth="1"/>
    <col min="18" max="18" width="27.42578125" style="129" customWidth="1"/>
    <col min="19" max="19" width="21.7109375" style="129" bestFit="1" customWidth="1"/>
    <col min="20" max="20" width="25.7109375" style="129" customWidth="1"/>
    <col min="21" max="21" width="21.7109375" style="168" customWidth="1"/>
    <col min="22" max="22" width="30.5703125" style="129" customWidth="1"/>
    <col min="23" max="23" width="20.7109375" style="129" customWidth="1"/>
    <col min="24" max="24" width="27.42578125" style="129" customWidth="1"/>
    <col min="25" max="25" width="44.5703125" style="129" customWidth="1"/>
    <col min="26" max="16384" width="11.42578125" style="129"/>
  </cols>
  <sheetData>
    <row r="2" spans="1:24" ht="21.75" customHeight="1" x14ac:dyDescent="0.25">
      <c r="A2" s="236"/>
      <c r="B2" s="237" t="s">
        <v>22</v>
      </c>
      <c r="C2" s="238"/>
      <c r="D2" s="293" t="s">
        <v>20</v>
      </c>
      <c r="E2" s="294"/>
      <c r="F2" s="295"/>
    </row>
    <row r="3" spans="1:24" ht="21.75" customHeight="1" x14ac:dyDescent="0.25">
      <c r="A3" s="236"/>
      <c r="B3" s="239"/>
      <c r="C3" s="240"/>
      <c r="D3" s="288" t="s">
        <v>1</v>
      </c>
      <c r="E3" s="288"/>
      <c r="F3" s="288"/>
    </row>
    <row r="4" spans="1:24" ht="21.75" customHeight="1" thickBot="1" x14ac:dyDescent="0.3">
      <c r="A4" s="236"/>
      <c r="B4" s="241"/>
      <c r="C4" s="242"/>
      <c r="D4" s="288" t="s">
        <v>2</v>
      </c>
      <c r="E4" s="288"/>
      <c r="F4" s="288"/>
    </row>
    <row r="5" spans="1:24" ht="18.75" customHeight="1" thickTop="1" thickBot="1" x14ac:dyDescent="0.3">
      <c r="A5" s="169" t="s">
        <v>431</v>
      </c>
      <c r="B5" s="169"/>
      <c r="C5" s="169"/>
      <c r="D5" s="169"/>
      <c r="E5" s="169"/>
      <c r="F5" s="169"/>
      <c r="G5" s="169"/>
      <c r="I5" s="305" t="s">
        <v>432</v>
      </c>
      <c r="J5" s="306"/>
      <c r="K5" s="306"/>
      <c r="L5" s="307"/>
      <c r="M5" s="258" t="s">
        <v>433</v>
      </c>
      <c r="N5" s="259"/>
      <c r="O5" s="259"/>
      <c r="P5" s="260"/>
      <c r="Q5" s="258" t="s">
        <v>434</v>
      </c>
      <c r="R5" s="259"/>
      <c r="S5" s="259"/>
      <c r="T5" s="260"/>
      <c r="U5" s="258" t="s">
        <v>435</v>
      </c>
      <c r="V5" s="259"/>
      <c r="W5" s="259"/>
      <c r="X5" s="260"/>
    </row>
    <row r="6" spans="1:24" ht="18.75" customHeight="1" thickTop="1" x14ac:dyDescent="0.25">
      <c r="A6" s="170"/>
      <c r="B6" s="170"/>
      <c r="C6" s="170"/>
      <c r="D6" s="170"/>
      <c r="E6" s="170"/>
      <c r="F6" s="170"/>
      <c r="G6" s="170"/>
      <c r="H6" s="169"/>
      <c r="I6" s="308" t="s">
        <v>436</v>
      </c>
      <c r="J6" s="309"/>
      <c r="K6" s="171" t="s">
        <v>437</v>
      </c>
      <c r="L6" s="171" t="s">
        <v>438</v>
      </c>
      <c r="M6" s="308" t="s">
        <v>436</v>
      </c>
      <c r="N6" s="309"/>
      <c r="O6" s="171" t="s">
        <v>437</v>
      </c>
      <c r="P6" s="171" t="s">
        <v>438</v>
      </c>
      <c r="Q6" s="308" t="s">
        <v>436</v>
      </c>
      <c r="R6" s="309"/>
      <c r="S6" s="171" t="s">
        <v>437</v>
      </c>
      <c r="T6" s="171" t="s">
        <v>438</v>
      </c>
      <c r="U6" s="308" t="s">
        <v>436</v>
      </c>
      <c r="V6" s="309"/>
      <c r="W6" s="171" t="s">
        <v>437</v>
      </c>
      <c r="X6" s="171" t="s">
        <v>438</v>
      </c>
    </row>
    <row r="7" spans="1:24" ht="18" customHeight="1" x14ac:dyDescent="0.25">
      <c r="A7" s="170"/>
      <c r="B7" s="170"/>
      <c r="C7" s="170"/>
      <c r="D7" s="170"/>
      <c r="E7" s="170"/>
      <c r="F7" s="170"/>
      <c r="G7" s="170"/>
      <c r="H7" s="170"/>
      <c r="I7" s="302" t="s">
        <v>439</v>
      </c>
      <c r="J7" s="303"/>
      <c r="K7" s="172">
        <f>COUNTIFS($K$15:$K$504,I7)</f>
        <v>0</v>
      </c>
      <c r="L7" s="173" t="str">
        <f>IFERROR(K7/SUM($K$7:$K$10),"")</f>
        <v/>
      </c>
      <c r="M7" s="302" t="s">
        <v>439</v>
      </c>
      <c r="N7" s="303"/>
      <c r="O7" s="172">
        <f>COUNTIFS($O$15:$O$504,M7)</f>
        <v>0</v>
      </c>
      <c r="P7" s="173" t="str">
        <f>IFERROR(O7/SUM($O$7:$O$10),"")</f>
        <v/>
      </c>
      <c r="Q7" s="302" t="s">
        <v>439</v>
      </c>
      <c r="R7" s="303"/>
      <c r="S7" s="172">
        <f>COUNTIFS($S$15:$S$504,Q7)</f>
        <v>0</v>
      </c>
      <c r="T7" s="173" t="str">
        <f>IFERROR(S7/SUM($S$7:$S$10),"")</f>
        <v/>
      </c>
      <c r="U7" s="302" t="s">
        <v>439</v>
      </c>
      <c r="V7" s="303"/>
      <c r="W7" s="172">
        <f>COUNTIFS($W$15:$W$504,U7)</f>
        <v>0</v>
      </c>
      <c r="X7" s="173" t="str">
        <f>IFERROR(W7/SUM($W$7:$W$10),"")</f>
        <v/>
      </c>
    </row>
    <row r="8" spans="1:24" ht="18" customHeight="1" x14ac:dyDescent="0.25">
      <c r="A8" s="170"/>
      <c r="B8" s="170"/>
      <c r="C8" s="170"/>
      <c r="D8" s="170"/>
      <c r="E8" s="170"/>
      <c r="F8" s="170"/>
      <c r="G8" s="170"/>
      <c r="H8" s="174"/>
      <c r="I8" s="302" t="s">
        <v>440</v>
      </c>
      <c r="J8" s="303"/>
      <c r="K8" s="172">
        <f t="shared" ref="K8:K10" si="0">COUNTIFS($K$15:$K$504,I8)</f>
        <v>0</v>
      </c>
      <c r="L8" s="173" t="str">
        <f t="shared" ref="L8:L10" si="1">IFERROR(K8/SUM($K$7:$K$10),"")</f>
        <v/>
      </c>
      <c r="M8" s="302" t="s">
        <v>440</v>
      </c>
      <c r="N8" s="303"/>
      <c r="O8" s="172">
        <f t="shared" ref="O8:O10" si="2">COUNTIFS($O$15:$O$504,M8)</f>
        <v>0</v>
      </c>
      <c r="P8" s="173" t="str">
        <f t="shared" ref="P8:P10" si="3">IFERROR(O8/SUM($O$7:$O$10),"")</f>
        <v/>
      </c>
      <c r="Q8" s="302" t="s">
        <v>440</v>
      </c>
      <c r="R8" s="303"/>
      <c r="S8" s="172">
        <f t="shared" ref="S8:S10" si="4">COUNTIFS($S$15:$S$504,Q8)</f>
        <v>0</v>
      </c>
      <c r="T8" s="173" t="str">
        <f t="shared" ref="T8:T10" si="5">IFERROR(S8/SUM($S$7:$S$10),"")</f>
        <v/>
      </c>
      <c r="U8" s="302" t="s">
        <v>440</v>
      </c>
      <c r="V8" s="303"/>
      <c r="W8" s="172">
        <f t="shared" ref="W8:W10" si="6">COUNTIFS($W$15:$W$504,U8)</f>
        <v>0</v>
      </c>
      <c r="X8" s="173" t="str">
        <f t="shared" ref="X8:X10" si="7">IFERROR(W8/SUM($W$7:$W$10),"")</f>
        <v/>
      </c>
    </row>
    <row r="9" spans="1:24" ht="18" customHeight="1" x14ac:dyDescent="0.25">
      <c r="A9" s="169"/>
      <c r="B9" s="169"/>
      <c r="C9" s="169"/>
      <c r="D9" s="169"/>
      <c r="E9" s="169"/>
      <c r="F9" s="169"/>
      <c r="G9" s="169"/>
      <c r="I9" s="302" t="s">
        <v>441</v>
      </c>
      <c r="J9" s="303"/>
      <c r="K9" s="172">
        <f t="shared" si="0"/>
        <v>0</v>
      </c>
      <c r="L9" s="173" t="str">
        <f t="shared" si="1"/>
        <v/>
      </c>
      <c r="M9" s="302" t="s">
        <v>441</v>
      </c>
      <c r="N9" s="303"/>
      <c r="O9" s="172">
        <f t="shared" si="2"/>
        <v>0</v>
      </c>
      <c r="P9" s="173" t="str">
        <f t="shared" si="3"/>
        <v/>
      </c>
      <c r="Q9" s="302" t="s">
        <v>441</v>
      </c>
      <c r="R9" s="303"/>
      <c r="S9" s="172">
        <f t="shared" si="4"/>
        <v>0</v>
      </c>
      <c r="T9" s="173" t="str">
        <f t="shared" si="5"/>
        <v/>
      </c>
      <c r="U9" s="302" t="s">
        <v>441</v>
      </c>
      <c r="V9" s="303"/>
      <c r="W9" s="172">
        <f t="shared" si="6"/>
        <v>0</v>
      </c>
      <c r="X9" s="173" t="str">
        <f t="shared" si="7"/>
        <v/>
      </c>
    </row>
    <row r="10" spans="1:24" ht="18" customHeight="1" x14ac:dyDescent="0.25">
      <c r="A10" s="169"/>
      <c r="B10" s="169"/>
      <c r="C10" s="169"/>
      <c r="D10" s="169"/>
      <c r="E10" s="169"/>
      <c r="F10" s="169"/>
      <c r="G10" s="169"/>
      <c r="I10" s="302" t="s">
        <v>442</v>
      </c>
      <c r="J10" s="303"/>
      <c r="K10" s="172">
        <f t="shared" si="0"/>
        <v>0</v>
      </c>
      <c r="L10" s="173" t="str">
        <f t="shared" si="1"/>
        <v/>
      </c>
      <c r="M10" s="302" t="s">
        <v>442</v>
      </c>
      <c r="N10" s="303"/>
      <c r="O10" s="172">
        <f t="shared" si="2"/>
        <v>0</v>
      </c>
      <c r="P10" s="173" t="str">
        <f t="shared" si="3"/>
        <v/>
      </c>
      <c r="Q10" s="302" t="s">
        <v>442</v>
      </c>
      <c r="R10" s="303"/>
      <c r="S10" s="172">
        <f t="shared" si="4"/>
        <v>0</v>
      </c>
      <c r="T10" s="173" t="str">
        <f t="shared" si="5"/>
        <v/>
      </c>
      <c r="U10" s="302" t="s">
        <v>442</v>
      </c>
      <c r="V10" s="303"/>
      <c r="W10" s="172">
        <f t="shared" si="6"/>
        <v>0</v>
      </c>
      <c r="X10" s="173" t="str">
        <f t="shared" si="7"/>
        <v/>
      </c>
    </row>
    <row r="11" spans="1:24" ht="18" x14ac:dyDescent="0.25">
      <c r="A11" s="170"/>
      <c r="B11" s="170"/>
      <c r="C11" s="170"/>
      <c r="D11" s="170"/>
      <c r="E11" s="170"/>
      <c r="F11" s="170"/>
      <c r="G11" s="170"/>
    </row>
    <row r="12" spans="1:24" ht="21.75" thickBot="1" x14ac:dyDescent="0.4">
      <c r="I12" s="304" t="s">
        <v>443</v>
      </c>
      <c r="J12" s="304"/>
      <c r="K12" s="304"/>
      <c r="L12" s="304"/>
      <c r="M12" s="304"/>
      <c r="N12" s="304"/>
      <c r="O12" s="304"/>
      <c r="P12" s="304"/>
      <c r="Q12" s="304"/>
      <c r="R12" s="304"/>
      <c r="S12" s="304"/>
      <c r="T12" s="304"/>
      <c r="U12" s="304"/>
      <c r="V12" s="304"/>
      <c r="W12" s="304"/>
      <c r="X12" s="304"/>
    </row>
    <row r="13" spans="1:24" ht="33.75" customHeight="1" thickTop="1" thickBot="1" x14ac:dyDescent="0.3">
      <c r="A13" s="176"/>
      <c r="I13" s="305" t="s">
        <v>444</v>
      </c>
      <c r="J13" s="306"/>
      <c r="K13" s="306"/>
      <c r="L13" s="307"/>
      <c r="M13" s="258" t="s">
        <v>445</v>
      </c>
      <c r="N13" s="259"/>
      <c r="O13" s="259"/>
      <c r="P13" s="260"/>
      <c r="Q13" s="258" t="s">
        <v>446</v>
      </c>
      <c r="R13" s="259"/>
      <c r="S13" s="259"/>
      <c r="T13" s="260"/>
      <c r="U13" s="258" t="s">
        <v>447</v>
      </c>
      <c r="V13" s="259"/>
      <c r="W13" s="259"/>
      <c r="X13" s="260"/>
    </row>
    <row r="14" spans="1:24" ht="30.75" thickTop="1" x14ac:dyDescent="0.25">
      <c r="A14" s="127" t="s">
        <v>448</v>
      </c>
      <c r="B14" s="127" t="s">
        <v>449</v>
      </c>
      <c r="C14" s="127" t="s">
        <v>450</v>
      </c>
      <c r="D14" s="127" t="s">
        <v>451</v>
      </c>
      <c r="E14" s="127" t="s">
        <v>452</v>
      </c>
      <c r="F14" s="127" t="s">
        <v>453</v>
      </c>
      <c r="G14" s="127" t="s">
        <v>454</v>
      </c>
      <c r="H14" s="127" t="s">
        <v>455</v>
      </c>
      <c r="I14" s="177" t="s">
        <v>456</v>
      </c>
      <c r="J14" s="127" t="s">
        <v>457</v>
      </c>
      <c r="K14" s="127" t="s">
        <v>458</v>
      </c>
      <c r="L14" s="127" t="s">
        <v>459</v>
      </c>
      <c r="M14" s="178" t="s">
        <v>460</v>
      </c>
      <c r="N14" s="179" t="s">
        <v>461</v>
      </c>
      <c r="O14" s="179" t="s">
        <v>462</v>
      </c>
      <c r="P14" s="179" t="s">
        <v>463</v>
      </c>
      <c r="Q14" s="180" t="s">
        <v>464</v>
      </c>
      <c r="R14" s="179" t="s">
        <v>465</v>
      </c>
      <c r="S14" s="179" t="s">
        <v>466</v>
      </c>
      <c r="T14" s="179" t="s">
        <v>467</v>
      </c>
      <c r="U14" s="180" t="s">
        <v>468</v>
      </c>
      <c r="V14" s="179" t="s">
        <v>469</v>
      </c>
      <c r="W14" s="179" t="s">
        <v>470</v>
      </c>
      <c r="X14" s="179" t="s">
        <v>471</v>
      </c>
    </row>
    <row r="15" spans="1:24" ht="54" customHeight="1" x14ac:dyDescent="0.25">
      <c r="A15" s="181" t="str">
        <f>+'4.CAL ESPERADA Y OBSERVADA'!C8</f>
        <v xml:space="preserve">Socialización e implementación de la Encuesta de Clima de Seguridad adaptada por el SSFM. </v>
      </c>
      <c r="B15" s="19"/>
      <c r="C15" s="19"/>
      <c r="D15" s="19"/>
      <c r="E15" s="19"/>
      <c r="F15" s="23"/>
      <c r="G15" s="23"/>
      <c r="H15" s="19"/>
      <c r="I15" s="20"/>
      <c r="J15" s="19"/>
      <c r="K15" s="19"/>
      <c r="L15" s="19"/>
      <c r="M15" s="20"/>
      <c r="N15" s="19"/>
      <c r="O15" s="19"/>
      <c r="P15" s="19"/>
      <c r="Q15" s="20"/>
      <c r="R15" s="19"/>
      <c r="S15" s="19"/>
      <c r="T15" s="19"/>
      <c r="U15" s="20"/>
      <c r="V15" s="19"/>
      <c r="W15" s="19"/>
      <c r="X15" s="19"/>
    </row>
    <row r="16" spans="1:24" x14ac:dyDescent="0.25">
      <c r="A16" s="181">
        <f>+'4.CAL ESPERADA Y OBSERVADA'!C9</f>
        <v>0</v>
      </c>
      <c r="B16" s="19"/>
      <c r="C16" s="19"/>
      <c r="D16" s="19"/>
      <c r="E16" s="19"/>
      <c r="F16" s="23"/>
      <c r="G16" s="23"/>
      <c r="H16" s="19"/>
      <c r="I16" s="20"/>
      <c r="J16" s="19"/>
      <c r="K16" s="19"/>
      <c r="L16" s="19"/>
      <c r="M16" s="20"/>
      <c r="N16" s="19"/>
      <c r="O16" s="19"/>
      <c r="P16" s="19"/>
      <c r="Q16" s="20"/>
      <c r="R16" s="19"/>
      <c r="S16" s="19"/>
      <c r="T16" s="19"/>
      <c r="U16" s="20"/>
      <c r="V16" s="19"/>
      <c r="W16" s="19"/>
      <c r="X16" s="19"/>
    </row>
    <row r="17" spans="1:24" ht="63.75" customHeight="1" x14ac:dyDescent="0.25">
      <c r="A17" s="181">
        <f>+'4.CAL ESPERADA Y OBSERVADA'!C10</f>
        <v>0</v>
      </c>
      <c r="B17" s="19"/>
      <c r="C17" s="19"/>
      <c r="D17" s="19"/>
      <c r="E17" s="19"/>
      <c r="F17" s="23"/>
      <c r="G17" s="23"/>
      <c r="H17" s="19"/>
      <c r="I17" s="20"/>
      <c r="J17" s="19"/>
      <c r="K17" s="19"/>
      <c r="L17" s="19"/>
      <c r="M17" s="20"/>
      <c r="N17" s="19"/>
      <c r="O17" s="19"/>
      <c r="P17" s="19"/>
      <c r="Q17" s="20"/>
      <c r="R17" s="19"/>
      <c r="S17" s="19"/>
      <c r="T17" s="19"/>
      <c r="U17" s="20"/>
      <c r="V17" s="19"/>
      <c r="W17" s="19"/>
      <c r="X17" s="19"/>
    </row>
    <row r="18" spans="1:24" ht="63.75" customHeight="1" x14ac:dyDescent="0.25">
      <c r="A18" s="181">
        <f>+'4.CAL ESPERADA Y OBSERVADA'!C11</f>
        <v>0</v>
      </c>
      <c r="B18" s="19"/>
      <c r="C18" s="19"/>
      <c r="D18" s="19"/>
      <c r="E18" s="19"/>
      <c r="F18" s="23"/>
      <c r="G18" s="23"/>
      <c r="H18" s="19"/>
      <c r="I18" s="20"/>
      <c r="J18" s="19"/>
      <c r="K18" s="19"/>
      <c r="L18" s="19"/>
      <c r="M18" s="20"/>
      <c r="N18" s="19"/>
      <c r="O18" s="19"/>
      <c r="P18" s="19"/>
      <c r="Q18" s="20"/>
      <c r="R18" s="19"/>
      <c r="S18" s="19"/>
      <c r="T18" s="19"/>
      <c r="U18" s="20"/>
      <c r="V18" s="19"/>
      <c r="W18" s="19"/>
      <c r="X18" s="19"/>
    </row>
    <row r="19" spans="1:24" ht="63.75" customHeight="1" x14ac:dyDescent="0.25">
      <c r="A19" s="181">
        <f>+'4.CAL ESPERADA Y OBSERVADA'!C12</f>
        <v>0</v>
      </c>
      <c r="B19" s="19"/>
      <c r="C19" s="19"/>
      <c r="D19" s="19"/>
      <c r="E19" s="19"/>
      <c r="F19" s="23"/>
      <c r="G19" s="23"/>
      <c r="H19" s="19"/>
      <c r="I19" s="20"/>
      <c r="J19" s="19"/>
      <c r="K19" s="19"/>
      <c r="L19" s="19"/>
      <c r="M19" s="20"/>
      <c r="N19" s="19"/>
      <c r="O19" s="19"/>
      <c r="P19" s="19"/>
      <c r="Q19" s="20"/>
      <c r="R19" s="19"/>
      <c r="S19" s="19"/>
      <c r="T19" s="19"/>
      <c r="U19" s="20"/>
      <c r="V19" s="19"/>
      <c r="W19" s="19"/>
      <c r="X19" s="19"/>
    </row>
    <row r="20" spans="1:24" ht="63.75" customHeight="1" x14ac:dyDescent="0.25">
      <c r="A20" s="181">
        <f>+'4.CAL ESPERADA Y OBSERVADA'!C13</f>
        <v>0</v>
      </c>
      <c r="B20" s="19"/>
      <c r="C20" s="19"/>
      <c r="D20" s="19"/>
      <c r="E20" s="19"/>
      <c r="F20" s="23"/>
      <c r="G20" s="23"/>
      <c r="H20" s="19"/>
      <c r="I20" s="20"/>
      <c r="J20" s="19"/>
      <c r="K20" s="19"/>
      <c r="L20" s="19"/>
      <c r="M20" s="20"/>
      <c r="N20" s="19"/>
      <c r="O20" s="19"/>
      <c r="P20" s="19"/>
      <c r="Q20" s="20"/>
      <c r="R20" s="19"/>
      <c r="S20" s="19"/>
      <c r="T20" s="19"/>
      <c r="U20" s="20"/>
      <c r="V20" s="19"/>
      <c r="W20" s="19"/>
      <c r="X20" s="19"/>
    </row>
    <row r="21" spans="1:24" ht="63.75" customHeight="1" x14ac:dyDescent="0.25">
      <c r="A21" s="181">
        <f>+'4.CAL ESPERADA Y OBSERVADA'!C14</f>
        <v>0</v>
      </c>
      <c r="B21" s="19"/>
      <c r="C21" s="19"/>
      <c r="D21" s="19"/>
      <c r="E21" s="19"/>
      <c r="F21" s="23"/>
      <c r="G21" s="23"/>
      <c r="H21" s="19"/>
      <c r="I21" s="20"/>
      <c r="J21" s="19"/>
      <c r="K21" s="19"/>
      <c r="L21" s="19"/>
      <c r="M21" s="20"/>
      <c r="N21" s="19"/>
      <c r="O21" s="19"/>
      <c r="P21" s="19"/>
      <c r="Q21" s="20"/>
      <c r="R21" s="19"/>
      <c r="S21" s="19"/>
      <c r="T21" s="19"/>
      <c r="U21" s="20"/>
      <c r="V21" s="19"/>
      <c r="W21" s="19"/>
      <c r="X21" s="19"/>
    </row>
    <row r="22" spans="1:24" ht="63.75" customHeight="1" x14ac:dyDescent="0.25">
      <c r="A22" s="181">
        <f>+'4.CAL ESPERADA Y OBSERVADA'!C15</f>
        <v>0</v>
      </c>
      <c r="B22" s="19"/>
      <c r="C22" s="19"/>
      <c r="D22" s="19"/>
      <c r="E22" s="19"/>
      <c r="F22" s="23"/>
      <c r="G22" s="23"/>
      <c r="H22" s="19"/>
      <c r="I22" s="20"/>
      <c r="J22" s="19"/>
      <c r="K22" s="19"/>
      <c r="L22" s="19"/>
      <c r="M22" s="20"/>
      <c r="N22" s="19"/>
      <c r="O22" s="19"/>
      <c r="P22" s="19"/>
      <c r="Q22" s="20"/>
      <c r="R22" s="19"/>
      <c r="S22" s="19"/>
      <c r="T22" s="19"/>
      <c r="U22" s="20"/>
      <c r="V22" s="19"/>
      <c r="W22" s="19"/>
      <c r="X22" s="19"/>
    </row>
    <row r="23" spans="1:24" ht="63.75" customHeight="1" x14ac:dyDescent="0.25">
      <c r="A23" s="181">
        <f>+'4.CAL ESPERADA Y OBSERVADA'!C16</f>
        <v>0</v>
      </c>
      <c r="B23" s="19"/>
      <c r="C23" s="19"/>
      <c r="D23" s="19"/>
      <c r="E23" s="19"/>
      <c r="F23" s="23"/>
      <c r="G23" s="23"/>
      <c r="H23" s="19"/>
      <c r="I23" s="20"/>
      <c r="J23" s="19"/>
      <c r="K23" s="19"/>
      <c r="L23" s="19"/>
      <c r="M23" s="20"/>
      <c r="N23" s="19"/>
      <c r="O23" s="19"/>
      <c r="P23" s="19"/>
      <c r="Q23" s="20"/>
      <c r="R23" s="19"/>
      <c r="S23" s="19"/>
      <c r="T23" s="19"/>
      <c r="U23" s="20"/>
      <c r="V23" s="19"/>
      <c r="W23" s="19"/>
      <c r="X23" s="19"/>
    </row>
    <row r="24" spans="1:24" ht="63.75" customHeight="1" x14ac:dyDescent="0.25">
      <c r="A24" s="181">
        <f>+'4.CAL ESPERADA Y OBSERVADA'!C17</f>
        <v>0</v>
      </c>
      <c r="B24" s="19"/>
      <c r="C24" s="19"/>
      <c r="D24" s="19"/>
      <c r="E24" s="19"/>
      <c r="F24" s="23"/>
      <c r="G24" s="23"/>
      <c r="H24" s="19"/>
      <c r="I24" s="20"/>
      <c r="J24" s="19"/>
      <c r="K24" s="19"/>
      <c r="L24" s="19"/>
      <c r="M24" s="20"/>
      <c r="N24" s="19"/>
      <c r="O24" s="19"/>
      <c r="P24" s="19"/>
      <c r="Q24" s="20"/>
      <c r="R24" s="19"/>
      <c r="S24" s="19"/>
      <c r="T24" s="19"/>
      <c r="U24" s="20"/>
      <c r="V24" s="19"/>
      <c r="W24" s="19"/>
      <c r="X24" s="19"/>
    </row>
    <row r="25" spans="1:24" ht="63.75" customHeight="1" x14ac:dyDescent="0.25">
      <c r="A25" s="181">
        <f>+'4.CAL ESPERADA Y OBSERVADA'!C18</f>
        <v>0</v>
      </c>
      <c r="B25" s="19"/>
      <c r="C25" s="19"/>
      <c r="D25" s="19"/>
      <c r="E25" s="19"/>
      <c r="F25" s="23"/>
      <c r="G25" s="23"/>
      <c r="H25" s="19"/>
      <c r="I25" s="20"/>
      <c r="J25" s="19"/>
      <c r="K25" s="19"/>
      <c r="L25" s="19"/>
      <c r="M25" s="20"/>
      <c r="N25" s="19"/>
      <c r="O25" s="19"/>
      <c r="P25" s="19"/>
      <c r="Q25" s="20"/>
      <c r="R25" s="19"/>
      <c r="S25" s="19"/>
      <c r="T25" s="19"/>
      <c r="U25" s="20"/>
      <c r="V25" s="19"/>
      <c r="W25" s="19"/>
      <c r="X25" s="19"/>
    </row>
    <row r="26" spans="1:24" ht="63.75" customHeight="1" x14ac:dyDescent="0.25">
      <c r="A26" s="181">
        <f>+'4.CAL ESPERADA Y OBSERVADA'!C19</f>
        <v>0</v>
      </c>
      <c r="B26" s="19"/>
      <c r="C26" s="19"/>
      <c r="D26" s="19"/>
      <c r="E26" s="19"/>
      <c r="F26" s="23"/>
      <c r="G26" s="23"/>
      <c r="H26" s="19"/>
      <c r="I26" s="20"/>
      <c r="J26" s="19"/>
      <c r="K26" s="19"/>
      <c r="L26" s="19"/>
      <c r="M26" s="20"/>
      <c r="N26" s="19"/>
      <c r="O26" s="19"/>
      <c r="P26" s="19"/>
      <c r="Q26" s="20"/>
      <c r="R26" s="19"/>
      <c r="S26" s="19"/>
      <c r="T26" s="19"/>
      <c r="U26" s="20"/>
      <c r="V26" s="19"/>
      <c r="W26" s="19"/>
      <c r="X26" s="19"/>
    </row>
    <row r="27" spans="1:24" ht="63.75" customHeight="1" x14ac:dyDescent="0.25">
      <c r="A27" s="181">
        <f>+'4.CAL ESPERADA Y OBSERVADA'!C20</f>
        <v>0</v>
      </c>
      <c r="B27" s="19"/>
      <c r="C27" s="19"/>
      <c r="D27" s="19"/>
      <c r="E27" s="19"/>
      <c r="F27" s="23"/>
      <c r="G27" s="23"/>
      <c r="H27" s="19"/>
      <c r="I27" s="20"/>
      <c r="J27" s="19"/>
      <c r="K27" s="19"/>
      <c r="L27" s="19"/>
      <c r="M27" s="20"/>
      <c r="N27" s="19"/>
      <c r="O27" s="19"/>
      <c r="P27" s="19"/>
      <c r="Q27" s="20"/>
      <c r="R27" s="19"/>
      <c r="S27" s="19"/>
      <c r="T27" s="19"/>
      <c r="U27" s="20"/>
      <c r="V27" s="19"/>
      <c r="W27" s="19"/>
      <c r="X27" s="19"/>
    </row>
    <row r="28" spans="1:24" ht="63.75" customHeight="1" x14ac:dyDescent="0.25">
      <c r="A28" s="181">
        <f>+'4.CAL ESPERADA Y OBSERVADA'!C21</f>
        <v>0</v>
      </c>
      <c r="B28" s="19"/>
      <c r="C28" s="19"/>
      <c r="D28" s="19"/>
      <c r="E28" s="19"/>
      <c r="F28" s="23"/>
      <c r="G28" s="23"/>
      <c r="H28" s="19"/>
      <c r="I28" s="20"/>
      <c r="J28" s="19"/>
      <c r="K28" s="19"/>
      <c r="L28" s="19"/>
      <c r="M28" s="20"/>
      <c r="N28" s="19"/>
      <c r="O28" s="19"/>
      <c r="P28" s="19"/>
      <c r="Q28" s="20"/>
      <c r="R28" s="19"/>
      <c r="S28" s="19"/>
      <c r="T28" s="19"/>
      <c r="U28" s="20"/>
      <c r="V28" s="19"/>
      <c r="W28" s="19"/>
      <c r="X28" s="19"/>
    </row>
    <row r="29" spans="1:24" ht="63.75" customHeight="1" x14ac:dyDescent="0.25">
      <c r="A29" s="181">
        <f>+'4.CAL ESPERADA Y OBSERVADA'!C22</f>
        <v>0</v>
      </c>
      <c r="B29" s="19"/>
      <c r="C29" s="19"/>
      <c r="D29" s="19"/>
      <c r="E29" s="19"/>
      <c r="F29" s="23"/>
      <c r="G29" s="23"/>
      <c r="H29" s="19"/>
      <c r="I29" s="20"/>
      <c r="J29" s="19"/>
      <c r="K29" s="19"/>
      <c r="L29" s="19"/>
      <c r="M29" s="20"/>
      <c r="N29" s="19"/>
      <c r="O29" s="19"/>
      <c r="P29" s="19"/>
      <c r="Q29" s="20"/>
      <c r="R29" s="19"/>
      <c r="S29" s="19"/>
      <c r="T29" s="19"/>
      <c r="U29" s="20"/>
      <c r="V29" s="19"/>
      <c r="W29" s="19"/>
      <c r="X29" s="19"/>
    </row>
    <row r="30" spans="1:24" ht="63.75" customHeight="1" x14ac:dyDescent="0.25">
      <c r="A30" s="181">
        <f>+'4.CAL ESPERADA Y OBSERVADA'!C23</f>
        <v>0</v>
      </c>
      <c r="B30" s="19"/>
      <c r="C30" s="19"/>
      <c r="D30" s="19"/>
      <c r="E30" s="19"/>
      <c r="F30" s="23"/>
      <c r="G30" s="23"/>
      <c r="H30" s="19"/>
      <c r="I30" s="20"/>
      <c r="J30" s="19"/>
      <c r="K30" s="19"/>
      <c r="L30" s="19"/>
      <c r="M30" s="20"/>
      <c r="N30" s="19"/>
      <c r="O30" s="19"/>
      <c r="P30" s="19"/>
      <c r="Q30" s="20"/>
      <c r="R30" s="19"/>
      <c r="S30" s="19"/>
      <c r="T30" s="19"/>
      <c r="U30" s="20"/>
      <c r="V30" s="19"/>
      <c r="W30" s="19"/>
      <c r="X30" s="19"/>
    </row>
    <row r="31" spans="1:24" ht="63.75" customHeight="1" x14ac:dyDescent="0.25">
      <c r="A31" s="181">
        <f>+'4.CAL ESPERADA Y OBSERVADA'!C24</f>
        <v>0</v>
      </c>
      <c r="B31" s="19"/>
      <c r="C31" s="19"/>
      <c r="D31" s="19"/>
      <c r="E31" s="19"/>
      <c r="F31" s="23"/>
      <c r="G31" s="23"/>
      <c r="H31" s="19"/>
      <c r="I31" s="20"/>
      <c r="J31" s="19"/>
      <c r="K31" s="19"/>
      <c r="L31" s="19"/>
      <c r="M31" s="20"/>
      <c r="N31" s="19"/>
      <c r="O31" s="19"/>
      <c r="P31" s="19"/>
      <c r="Q31" s="20"/>
      <c r="R31" s="19"/>
      <c r="S31" s="19"/>
      <c r="T31" s="19"/>
      <c r="U31" s="20"/>
      <c r="V31" s="19"/>
      <c r="W31" s="19"/>
      <c r="X31" s="19"/>
    </row>
    <row r="32" spans="1:24" ht="63.75" customHeight="1" x14ac:dyDescent="0.25">
      <c r="A32" s="181">
        <f>+'4.CAL ESPERADA Y OBSERVADA'!C25</f>
        <v>0</v>
      </c>
      <c r="B32" s="19"/>
      <c r="C32" s="19"/>
      <c r="D32" s="19"/>
      <c r="E32" s="19"/>
      <c r="F32" s="23"/>
      <c r="G32" s="23"/>
      <c r="H32" s="19"/>
      <c r="I32" s="20"/>
      <c r="J32" s="19"/>
      <c r="K32" s="19"/>
      <c r="L32" s="19"/>
      <c r="M32" s="20"/>
      <c r="N32" s="19"/>
      <c r="O32" s="19"/>
      <c r="P32" s="19"/>
      <c r="Q32" s="20"/>
      <c r="R32" s="19"/>
      <c r="S32" s="19"/>
      <c r="T32" s="19"/>
      <c r="U32" s="20"/>
      <c r="V32" s="19"/>
      <c r="W32" s="19"/>
      <c r="X32" s="19"/>
    </row>
    <row r="33" spans="1:24" ht="63.75" customHeight="1" x14ac:dyDescent="0.25">
      <c r="A33" s="181">
        <f>+'4.CAL ESPERADA Y OBSERVADA'!C26</f>
        <v>0</v>
      </c>
      <c r="B33" s="19"/>
      <c r="C33" s="19"/>
      <c r="D33" s="19"/>
      <c r="E33" s="19"/>
      <c r="F33" s="23"/>
      <c r="G33" s="23"/>
      <c r="H33" s="19"/>
      <c r="I33" s="20"/>
      <c r="J33" s="19"/>
      <c r="K33" s="19"/>
      <c r="L33" s="19"/>
      <c r="M33" s="20"/>
      <c r="N33" s="19"/>
      <c r="O33" s="19"/>
      <c r="P33" s="19"/>
      <c r="Q33" s="20"/>
      <c r="R33" s="19"/>
      <c r="S33" s="19"/>
      <c r="T33" s="19"/>
      <c r="U33" s="20"/>
      <c r="V33" s="19"/>
      <c r="W33" s="19"/>
      <c r="X33" s="19"/>
    </row>
    <row r="34" spans="1:24" ht="63.75" customHeight="1" x14ac:dyDescent="0.25">
      <c r="A34" s="181">
        <f>+'4.CAL ESPERADA Y OBSERVADA'!C27</f>
        <v>0</v>
      </c>
      <c r="B34" s="19"/>
      <c r="C34" s="19"/>
      <c r="D34" s="19"/>
      <c r="E34" s="19"/>
      <c r="F34" s="23"/>
      <c r="G34" s="23"/>
      <c r="H34" s="19"/>
      <c r="I34" s="20"/>
      <c r="J34" s="19"/>
      <c r="K34" s="19"/>
      <c r="L34" s="19"/>
      <c r="M34" s="20"/>
      <c r="N34" s="19"/>
      <c r="O34" s="19"/>
      <c r="P34" s="19"/>
      <c r="Q34" s="20"/>
      <c r="R34" s="19"/>
      <c r="S34" s="19"/>
      <c r="T34" s="19"/>
      <c r="U34" s="20"/>
      <c r="V34" s="19"/>
      <c r="W34" s="19"/>
      <c r="X34" s="19"/>
    </row>
    <row r="35" spans="1:24" ht="63.75" customHeight="1" x14ac:dyDescent="0.25">
      <c r="A35" s="181">
        <f>+'4.CAL ESPERADA Y OBSERVADA'!C28</f>
        <v>0</v>
      </c>
      <c r="B35" s="19"/>
      <c r="C35" s="19"/>
      <c r="D35" s="19"/>
      <c r="E35" s="19"/>
      <c r="F35" s="23"/>
      <c r="G35" s="23"/>
      <c r="H35" s="19"/>
      <c r="I35" s="20"/>
      <c r="J35" s="19"/>
      <c r="K35" s="19"/>
      <c r="L35" s="19"/>
      <c r="M35" s="20"/>
      <c r="N35" s="19"/>
      <c r="O35" s="19"/>
      <c r="P35" s="19"/>
      <c r="Q35" s="20"/>
      <c r="R35" s="19"/>
      <c r="S35" s="19"/>
      <c r="T35" s="19"/>
      <c r="U35" s="20"/>
      <c r="V35" s="19"/>
      <c r="W35" s="19"/>
      <c r="X35" s="19"/>
    </row>
    <row r="36" spans="1:24" ht="63.75" customHeight="1" x14ac:dyDescent="0.25">
      <c r="A36" s="181">
        <f>+'4.CAL ESPERADA Y OBSERVADA'!C29</f>
        <v>0</v>
      </c>
      <c r="B36" s="19"/>
      <c r="C36" s="19"/>
      <c r="D36" s="19"/>
      <c r="E36" s="19"/>
      <c r="F36" s="23"/>
      <c r="G36" s="23"/>
      <c r="H36" s="19"/>
      <c r="I36" s="20"/>
      <c r="J36" s="19"/>
      <c r="K36" s="19"/>
      <c r="L36" s="19"/>
      <c r="M36" s="20"/>
      <c r="N36" s="19"/>
      <c r="O36" s="19"/>
      <c r="P36" s="19"/>
      <c r="Q36" s="20"/>
      <c r="R36" s="19"/>
      <c r="S36" s="19"/>
      <c r="T36" s="19"/>
      <c r="U36" s="20"/>
      <c r="V36" s="19"/>
      <c r="W36" s="19"/>
      <c r="X36" s="19"/>
    </row>
    <row r="37" spans="1:24" ht="63.75" customHeight="1" x14ac:dyDescent="0.25">
      <c r="A37" s="181">
        <f>+'4.CAL ESPERADA Y OBSERVADA'!C30</f>
        <v>0</v>
      </c>
      <c r="B37" s="19"/>
      <c r="C37" s="19"/>
      <c r="D37" s="19"/>
      <c r="E37" s="19"/>
      <c r="F37" s="23"/>
      <c r="G37" s="23"/>
      <c r="H37" s="19"/>
      <c r="I37" s="20"/>
      <c r="J37" s="19"/>
      <c r="K37" s="19"/>
      <c r="L37" s="19"/>
      <c r="M37" s="20"/>
      <c r="N37" s="19"/>
      <c r="O37" s="19"/>
      <c r="P37" s="19"/>
      <c r="Q37" s="20"/>
      <c r="R37" s="19"/>
      <c r="S37" s="19"/>
      <c r="T37" s="19"/>
      <c r="U37" s="20"/>
      <c r="V37" s="19"/>
      <c r="W37" s="19"/>
      <c r="X37" s="19"/>
    </row>
    <row r="38" spans="1:24" ht="63.75" customHeight="1" x14ac:dyDescent="0.25">
      <c r="A38" s="181">
        <f>+'4.CAL ESPERADA Y OBSERVADA'!C31</f>
        <v>0</v>
      </c>
      <c r="B38" s="19"/>
      <c r="C38" s="19"/>
      <c r="D38" s="19"/>
      <c r="E38" s="19"/>
      <c r="F38" s="23"/>
      <c r="G38" s="23"/>
      <c r="H38" s="19"/>
      <c r="I38" s="20"/>
      <c r="J38" s="19"/>
      <c r="K38" s="19"/>
      <c r="L38" s="19"/>
      <c r="M38" s="20"/>
      <c r="N38" s="19"/>
      <c r="O38" s="19"/>
      <c r="P38" s="19"/>
      <c r="Q38" s="20"/>
      <c r="R38" s="19"/>
      <c r="S38" s="19"/>
      <c r="T38" s="19"/>
      <c r="U38" s="20"/>
      <c r="V38" s="19"/>
      <c r="W38" s="19"/>
      <c r="X38" s="19"/>
    </row>
    <row r="39" spans="1:24" ht="63.75" customHeight="1" x14ac:dyDescent="0.25">
      <c r="A39" s="181">
        <f>+'4.CAL ESPERADA Y OBSERVADA'!C32</f>
        <v>0</v>
      </c>
      <c r="B39" s="19"/>
      <c r="C39" s="19"/>
      <c r="D39" s="19"/>
      <c r="E39" s="19"/>
      <c r="F39" s="23"/>
      <c r="G39" s="23"/>
      <c r="H39" s="19"/>
      <c r="I39" s="20"/>
      <c r="J39" s="19"/>
      <c r="K39" s="19"/>
      <c r="L39" s="19"/>
      <c r="M39" s="20"/>
      <c r="N39" s="19"/>
      <c r="O39" s="19"/>
      <c r="P39" s="19"/>
      <c r="Q39" s="20"/>
      <c r="R39" s="19"/>
      <c r="S39" s="19"/>
      <c r="T39" s="19"/>
      <c r="U39" s="20"/>
      <c r="V39" s="19"/>
      <c r="W39" s="19"/>
      <c r="X39" s="19"/>
    </row>
    <row r="40" spans="1:24" ht="63.75" customHeight="1" x14ac:dyDescent="0.25">
      <c r="A40" s="181">
        <f>+'4.CAL ESPERADA Y OBSERVADA'!C33</f>
        <v>0</v>
      </c>
      <c r="B40" s="19"/>
      <c r="C40" s="19"/>
      <c r="D40" s="19"/>
      <c r="E40" s="19"/>
      <c r="F40" s="23"/>
      <c r="G40" s="23"/>
      <c r="H40" s="19"/>
      <c r="I40" s="20"/>
      <c r="J40" s="19"/>
      <c r="K40" s="19"/>
      <c r="L40" s="19"/>
      <c r="M40" s="20"/>
      <c r="N40" s="19"/>
      <c r="O40" s="19"/>
      <c r="P40" s="19"/>
      <c r="Q40" s="20"/>
      <c r="R40" s="19"/>
      <c r="S40" s="19"/>
      <c r="T40" s="19"/>
      <c r="U40" s="20"/>
      <c r="V40" s="19"/>
      <c r="W40" s="19"/>
      <c r="X40" s="19"/>
    </row>
    <row r="41" spans="1:24" ht="63.75" customHeight="1" x14ac:dyDescent="0.25">
      <c r="A41" s="181">
        <f>+'4.CAL ESPERADA Y OBSERVADA'!C34</f>
        <v>0</v>
      </c>
      <c r="B41" s="19"/>
      <c r="C41" s="19"/>
      <c r="D41" s="19"/>
      <c r="E41" s="19"/>
      <c r="F41" s="23"/>
      <c r="G41" s="23"/>
      <c r="H41" s="19"/>
      <c r="I41" s="20"/>
      <c r="J41" s="19"/>
      <c r="K41" s="19"/>
      <c r="L41" s="19"/>
      <c r="M41" s="20"/>
      <c r="N41" s="19"/>
      <c r="O41" s="19"/>
      <c r="P41" s="19"/>
      <c r="Q41" s="20"/>
      <c r="R41" s="19"/>
      <c r="S41" s="19"/>
      <c r="T41" s="19"/>
      <c r="U41" s="20"/>
      <c r="V41" s="19"/>
      <c r="W41" s="19"/>
      <c r="X41" s="19"/>
    </row>
    <row r="42" spans="1:24" ht="63.75" customHeight="1" x14ac:dyDescent="0.25">
      <c r="A42" s="181">
        <f>+'4.CAL ESPERADA Y OBSERVADA'!C35</f>
        <v>0</v>
      </c>
      <c r="B42" s="19"/>
      <c r="C42" s="19"/>
      <c r="D42" s="19"/>
      <c r="E42" s="19"/>
      <c r="F42" s="23"/>
      <c r="G42" s="23"/>
      <c r="H42" s="19"/>
      <c r="I42" s="20"/>
      <c r="J42" s="19"/>
      <c r="K42" s="19"/>
      <c r="L42" s="19"/>
      <c r="M42" s="20"/>
      <c r="N42" s="19"/>
      <c r="O42" s="19"/>
      <c r="P42" s="19"/>
      <c r="Q42" s="20"/>
      <c r="R42" s="19"/>
      <c r="S42" s="19"/>
      <c r="T42" s="19"/>
      <c r="U42" s="20"/>
      <c r="V42" s="19"/>
      <c r="W42" s="19"/>
      <c r="X42" s="19"/>
    </row>
    <row r="43" spans="1:24" ht="63.75" customHeight="1" x14ac:dyDescent="0.25">
      <c r="A43" s="181">
        <f>+'4.CAL ESPERADA Y OBSERVADA'!C36</f>
        <v>0</v>
      </c>
      <c r="B43" s="19"/>
      <c r="C43" s="19"/>
      <c r="D43" s="19"/>
      <c r="E43" s="19"/>
      <c r="F43" s="23"/>
      <c r="G43" s="23"/>
      <c r="H43" s="19"/>
      <c r="I43" s="20"/>
      <c r="J43" s="19"/>
      <c r="K43" s="19"/>
      <c r="L43" s="19"/>
      <c r="M43" s="20"/>
      <c r="N43" s="19"/>
      <c r="O43" s="19"/>
      <c r="P43" s="19"/>
      <c r="Q43" s="20"/>
      <c r="R43" s="19"/>
      <c r="S43" s="19"/>
      <c r="T43" s="19"/>
      <c r="U43" s="20"/>
      <c r="V43" s="19"/>
      <c r="W43" s="19"/>
      <c r="X43" s="19"/>
    </row>
    <row r="44" spans="1:24" ht="63.75" customHeight="1" x14ac:dyDescent="0.25">
      <c r="A44" s="181">
        <f>+'4.CAL ESPERADA Y OBSERVADA'!C37</f>
        <v>0</v>
      </c>
      <c r="B44" s="19"/>
      <c r="C44" s="19"/>
      <c r="D44" s="19"/>
      <c r="E44" s="19"/>
      <c r="F44" s="23"/>
      <c r="G44" s="23"/>
      <c r="H44" s="19"/>
      <c r="I44" s="20"/>
      <c r="J44" s="19"/>
      <c r="K44" s="19"/>
      <c r="L44" s="19"/>
      <c r="M44" s="20"/>
      <c r="N44" s="19"/>
      <c r="O44" s="19"/>
      <c r="P44" s="19"/>
      <c r="Q44" s="20"/>
      <c r="R44" s="19"/>
      <c r="S44" s="19"/>
      <c r="T44" s="19"/>
      <c r="U44" s="20"/>
      <c r="V44" s="19"/>
      <c r="W44" s="19"/>
      <c r="X44" s="19"/>
    </row>
    <row r="45" spans="1:24" ht="63.75" customHeight="1" x14ac:dyDescent="0.25">
      <c r="A45" s="181">
        <f>+'4.CAL ESPERADA Y OBSERVADA'!C38</f>
        <v>0</v>
      </c>
      <c r="B45" s="19"/>
      <c r="C45" s="19"/>
      <c r="D45" s="19"/>
      <c r="E45" s="19"/>
      <c r="F45" s="23"/>
      <c r="G45" s="23"/>
      <c r="H45" s="19"/>
      <c r="I45" s="20"/>
      <c r="J45" s="19"/>
      <c r="K45" s="19"/>
      <c r="L45" s="19"/>
      <c r="M45" s="20"/>
      <c r="N45" s="19"/>
      <c r="O45" s="19"/>
      <c r="P45" s="19"/>
      <c r="Q45" s="20"/>
      <c r="R45" s="19"/>
      <c r="S45" s="19"/>
      <c r="T45" s="19"/>
      <c r="U45" s="20"/>
      <c r="V45" s="19"/>
      <c r="W45" s="19"/>
      <c r="X45" s="19"/>
    </row>
    <row r="46" spans="1:24" ht="63.75" customHeight="1" x14ac:dyDescent="0.25">
      <c r="A46" s="181">
        <f>+'4.CAL ESPERADA Y OBSERVADA'!C39</f>
        <v>0</v>
      </c>
      <c r="B46" s="19"/>
      <c r="C46" s="19"/>
      <c r="D46" s="19"/>
      <c r="E46" s="19"/>
      <c r="F46" s="23"/>
      <c r="G46" s="23"/>
      <c r="H46" s="19"/>
      <c r="I46" s="20"/>
      <c r="J46" s="19"/>
      <c r="K46" s="19"/>
      <c r="L46" s="19"/>
      <c r="M46" s="20"/>
      <c r="N46" s="19"/>
      <c r="O46" s="19"/>
      <c r="P46" s="19"/>
      <c r="Q46" s="20"/>
      <c r="R46" s="19"/>
      <c r="S46" s="19"/>
      <c r="T46" s="19"/>
      <c r="U46" s="20"/>
      <c r="V46" s="19"/>
      <c r="W46" s="19"/>
      <c r="X46" s="19"/>
    </row>
    <row r="47" spans="1:24" ht="63.75" customHeight="1" x14ac:dyDescent="0.25">
      <c r="A47" s="181">
        <f>+'4.CAL ESPERADA Y OBSERVADA'!C40</f>
        <v>0</v>
      </c>
      <c r="B47" s="19"/>
      <c r="C47" s="19"/>
      <c r="D47" s="19"/>
      <c r="E47" s="19"/>
      <c r="F47" s="23"/>
      <c r="G47" s="23"/>
      <c r="H47" s="19"/>
      <c r="I47" s="20"/>
      <c r="J47" s="19"/>
      <c r="K47" s="19"/>
      <c r="L47" s="19"/>
      <c r="M47" s="20"/>
      <c r="N47" s="19"/>
      <c r="O47" s="19"/>
      <c r="P47" s="19"/>
      <c r="Q47" s="20"/>
      <c r="R47" s="19"/>
      <c r="S47" s="19"/>
      <c r="T47" s="19"/>
      <c r="U47" s="20"/>
      <c r="V47" s="19"/>
      <c r="W47" s="19"/>
      <c r="X47" s="19"/>
    </row>
    <row r="48" spans="1:24" ht="63.75" customHeight="1" x14ac:dyDescent="0.25">
      <c r="A48" s="181">
        <f>+'4.CAL ESPERADA Y OBSERVADA'!C41</f>
        <v>0</v>
      </c>
      <c r="B48" s="19"/>
      <c r="C48" s="19"/>
      <c r="D48" s="19"/>
      <c r="E48" s="19"/>
      <c r="F48" s="23"/>
      <c r="G48" s="23"/>
      <c r="H48" s="19"/>
      <c r="I48" s="20"/>
      <c r="J48" s="19"/>
      <c r="K48" s="19"/>
      <c r="L48" s="19"/>
      <c r="M48" s="20"/>
      <c r="N48" s="19"/>
      <c r="O48" s="19"/>
      <c r="P48" s="19"/>
      <c r="Q48" s="20"/>
      <c r="R48" s="19"/>
      <c r="S48" s="19"/>
      <c r="T48" s="19"/>
      <c r="U48" s="20"/>
      <c r="V48" s="19"/>
      <c r="W48" s="19"/>
      <c r="X48" s="19"/>
    </row>
    <row r="49" spans="1:24" ht="63.75" customHeight="1" x14ac:dyDescent="0.25">
      <c r="A49" s="181">
        <f>+'4.CAL ESPERADA Y OBSERVADA'!C42</f>
        <v>0</v>
      </c>
      <c r="B49" s="19"/>
      <c r="C49" s="19"/>
      <c r="D49" s="19"/>
      <c r="E49" s="19"/>
      <c r="F49" s="23"/>
      <c r="G49" s="23"/>
      <c r="H49" s="19"/>
      <c r="I49" s="20"/>
      <c r="J49" s="19"/>
      <c r="K49" s="19"/>
      <c r="L49" s="19"/>
      <c r="M49" s="20"/>
      <c r="N49" s="19"/>
      <c r="O49" s="19"/>
      <c r="P49" s="19"/>
      <c r="Q49" s="20"/>
      <c r="R49" s="19"/>
      <c r="S49" s="19"/>
      <c r="T49" s="19"/>
      <c r="U49" s="20"/>
      <c r="V49" s="19"/>
      <c r="W49" s="19"/>
      <c r="X49" s="19"/>
    </row>
    <row r="50" spans="1:24" ht="63.75" customHeight="1" x14ac:dyDescent="0.25">
      <c r="A50" s="181">
        <f>+'4.CAL ESPERADA Y OBSERVADA'!C43</f>
        <v>0</v>
      </c>
      <c r="B50" s="19"/>
      <c r="C50" s="19"/>
      <c r="D50" s="19"/>
      <c r="E50" s="19"/>
      <c r="F50" s="23"/>
      <c r="G50" s="23"/>
      <c r="H50" s="19"/>
      <c r="I50" s="20"/>
      <c r="J50" s="19"/>
      <c r="K50" s="19"/>
      <c r="L50" s="19"/>
      <c r="M50" s="20"/>
      <c r="N50" s="19"/>
      <c r="O50" s="19"/>
      <c r="P50" s="19"/>
      <c r="Q50" s="20"/>
      <c r="R50" s="19"/>
      <c r="S50" s="19"/>
      <c r="T50" s="19"/>
      <c r="U50" s="20"/>
      <c r="V50" s="19"/>
      <c r="W50" s="19"/>
      <c r="X50" s="19"/>
    </row>
    <row r="51" spans="1:24" ht="63.75" customHeight="1" x14ac:dyDescent="0.25">
      <c r="A51" s="181">
        <f>+'4.CAL ESPERADA Y OBSERVADA'!C44</f>
        <v>0</v>
      </c>
      <c r="B51" s="19"/>
      <c r="C51" s="19"/>
      <c r="D51" s="19"/>
      <c r="E51" s="19"/>
      <c r="F51" s="23"/>
      <c r="G51" s="23"/>
      <c r="H51" s="19"/>
      <c r="I51" s="20"/>
      <c r="J51" s="19"/>
      <c r="K51" s="19"/>
      <c r="L51" s="19"/>
      <c r="M51" s="20"/>
      <c r="N51" s="19"/>
      <c r="O51" s="19"/>
      <c r="P51" s="19"/>
      <c r="Q51" s="20"/>
      <c r="R51" s="19"/>
      <c r="S51" s="19"/>
      <c r="T51" s="19"/>
      <c r="U51" s="20"/>
      <c r="V51" s="19"/>
      <c r="W51" s="19"/>
      <c r="X51" s="19"/>
    </row>
    <row r="52" spans="1:24" ht="63.75" customHeight="1" x14ac:dyDescent="0.25">
      <c r="A52" s="181">
        <f>+'4.CAL ESPERADA Y OBSERVADA'!C45</f>
        <v>0</v>
      </c>
      <c r="B52" s="19"/>
      <c r="C52" s="19"/>
      <c r="D52" s="19"/>
      <c r="E52" s="19"/>
      <c r="F52" s="23"/>
      <c r="G52" s="23"/>
      <c r="H52" s="19"/>
      <c r="I52" s="20"/>
      <c r="J52" s="19"/>
      <c r="K52" s="19"/>
      <c r="L52" s="19"/>
      <c r="M52" s="20"/>
      <c r="N52" s="19"/>
      <c r="O52" s="19"/>
      <c r="P52" s="19"/>
      <c r="Q52" s="20"/>
      <c r="R52" s="19"/>
      <c r="S52" s="19"/>
      <c r="T52" s="19"/>
      <c r="U52" s="20"/>
      <c r="V52" s="19"/>
      <c r="W52" s="19"/>
      <c r="X52" s="19"/>
    </row>
    <row r="53" spans="1:24" ht="63.75" customHeight="1" x14ac:dyDescent="0.25">
      <c r="A53" s="181">
        <f>+'4.CAL ESPERADA Y OBSERVADA'!C46</f>
        <v>0</v>
      </c>
      <c r="B53" s="19"/>
      <c r="C53" s="19"/>
      <c r="D53" s="19"/>
      <c r="E53" s="19"/>
      <c r="F53" s="23"/>
      <c r="G53" s="23"/>
      <c r="H53" s="19"/>
      <c r="I53" s="20"/>
      <c r="J53" s="19"/>
      <c r="K53" s="19"/>
      <c r="L53" s="19"/>
      <c r="M53" s="20"/>
      <c r="N53" s="19"/>
      <c r="O53" s="19"/>
      <c r="P53" s="19"/>
      <c r="Q53" s="20"/>
      <c r="R53" s="19"/>
      <c r="S53" s="19"/>
      <c r="T53" s="19"/>
      <c r="U53" s="20"/>
      <c r="V53" s="19"/>
      <c r="W53" s="19"/>
      <c r="X53" s="19"/>
    </row>
    <row r="54" spans="1:24" ht="63.75" customHeight="1" x14ac:dyDescent="0.25">
      <c r="A54" s="181">
        <f>+'4.CAL ESPERADA Y OBSERVADA'!C47</f>
        <v>0</v>
      </c>
      <c r="B54" s="19"/>
      <c r="C54" s="19"/>
      <c r="D54" s="19"/>
      <c r="E54" s="19"/>
      <c r="F54" s="23"/>
      <c r="G54" s="23"/>
      <c r="H54" s="19"/>
      <c r="I54" s="20"/>
      <c r="J54" s="19"/>
      <c r="K54" s="19"/>
      <c r="L54" s="19"/>
      <c r="M54" s="20"/>
      <c r="N54" s="19"/>
      <c r="O54" s="19"/>
      <c r="P54" s="19"/>
      <c r="Q54" s="20"/>
      <c r="R54" s="19"/>
      <c r="S54" s="19"/>
      <c r="T54" s="19"/>
      <c r="U54" s="20"/>
      <c r="V54" s="19"/>
      <c r="W54" s="19"/>
      <c r="X54" s="19"/>
    </row>
    <row r="55" spans="1:24" ht="63.75" customHeight="1" x14ac:dyDescent="0.25">
      <c r="A55" s="181">
        <f>+'4.CAL ESPERADA Y OBSERVADA'!C48</f>
        <v>0</v>
      </c>
      <c r="B55" s="19"/>
      <c r="C55" s="19"/>
      <c r="D55" s="19"/>
      <c r="E55" s="19"/>
      <c r="F55" s="23"/>
      <c r="G55" s="23"/>
      <c r="H55" s="19"/>
      <c r="I55" s="20"/>
      <c r="J55" s="19"/>
      <c r="K55" s="19"/>
      <c r="L55" s="19"/>
      <c r="M55" s="20"/>
      <c r="N55" s="19"/>
      <c r="O55" s="19"/>
      <c r="P55" s="19"/>
      <c r="Q55" s="20"/>
      <c r="R55" s="19"/>
      <c r="S55" s="19"/>
      <c r="T55" s="19"/>
      <c r="U55" s="20"/>
      <c r="V55" s="19"/>
      <c r="W55" s="19"/>
      <c r="X55" s="19"/>
    </row>
    <row r="56" spans="1:24" ht="63.75" customHeight="1" x14ac:dyDescent="0.25">
      <c r="A56" s="181">
        <f>+'4.CAL ESPERADA Y OBSERVADA'!C49</f>
        <v>0</v>
      </c>
      <c r="B56" s="19"/>
      <c r="C56" s="19"/>
      <c r="D56" s="19"/>
      <c r="E56" s="19"/>
      <c r="F56" s="23"/>
      <c r="G56" s="23"/>
      <c r="H56" s="19"/>
      <c r="I56" s="20"/>
      <c r="J56" s="19"/>
      <c r="K56" s="19"/>
      <c r="L56" s="19"/>
      <c r="M56" s="20"/>
      <c r="N56" s="19"/>
      <c r="O56" s="19"/>
      <c r="P56" s="19"/>
      <c r="Q56" s="20"/>
      <c r="R56" s="19"/>
      <c r="S56" s="19"/>
      <c r="T56" s="19"/>
      <c r="U56" s="20"/>
      <c r="V56" s="19"/>
      <c r="W56" s="19"/>
      <c r="X56" s="19"/>
    </row>
    <row r="57" spans="1:24" ht="63.75" customHeight="1" x14ac:dyDescent="0.25">
      <c r="A57" s="181">
        <f>+'4.CAL ESPERADA Y OBSERVADA'!C50</f>
        <v>0</v>
      </c>
      <c r="B57" s="19"/>
      <c r="C57" s="19"/>
      <c r="D57" s="19"/>
      <c r="E57" s="19"/>
      <c r="F57" s="23"/>
      <c r="G57" s="23"/>
      <c r="H57" s="19"/>
      <c r="I57" s="20"/>
      <c r="J57" s="19"/>
      <c r="K57" s="19"/>
      <c r="L57" s="19"/>
      <c r="M57" s="20"/>
      <c r="N57" s="19"/>
      <c r="O57" s="19"/>
      <c r="P57" s="19"/>
      <c r="Q57" s="20"/>
      <c r="R57" s="19"/>
      <c r="S57" s="19"/>
      <c r="T57" s="19"/>
      <c r="U57" s="20"/>
      <c r="V57" s="19"/>
      <c r="W57" s="19"/>
      <c r="X57" s="19"/>
    </row>
    <row r="58" spans="1:24" ht="63.75" customHeight="1" x14ac:dyDescent="0.25">
      <c r="A58" s="181">
        <f>+'4.CAL ESPERADA Y OBSERVADA'!C51</f>
        <v>0</v>
      </c>
      <c r="B58" s="19"/>
      <c r="C58" s="19"/>
      <c r="D58" s="19"/>
      <c r="E58" s="19"/>
      <c r="F58" s="23"/>
      <c r="G58" s="23"/>
      <c r="H58" s="19"/>
      <c r="I58" s="20"/>
      <c r="J58" s="19"/>
      <c r="K58" s="19"/>
      <c r="L58" s="19"/>
      <c r="M58" s="20"/>
      <c r="N58" s="19"/>
      <c r="O58" s="19"/>
      <c r="P58" s="19"/>
      <c r="Q58" s="20"/>
      <c r="R58" s="19"/>
      <c r="S58" s="19"/>
      <c r="T58" s="19"/>
      <c r="U58" s="20"/>
      <c r="V58" s="19"/>
      <c r="W58" s="19"/>
      <c r="X58" s="19"/>
    </row>
    <row r="59" spans="1:24" ht="63.75" customHeight="1" x14ac:dyDescent="0.25">
      <c r="A59" s="181">
        <f>+'4.CAL ESPERADA Y OBSERVADA'!C52</f>
        <v>0</v>
      </c>
      <c r="B59" s="19"/>
      <c r="C59" s="19"/>
      <c r="D59" s="19"/>
      <c r="E59" s="19"/>
      <c r="F59" s="23"/>
      <c r="G59" s="23"/>
      <c r="H59" s="19"/>
      <c r="I59" s="20"/>
      <c r="J59" s="19"/>
      <c r="K59" s="19"/>
      <c r="L59" s="19"/>
      <c r="M59" s="20"/>
      <c r="N59" s="19"/>
      <c r="O59" s="19"/>
      <c r="P59" s="19"/>
      <c r="Q59" s="20"/>
      <c r="R59" s="19"/>
      <c r="S59" s="19"/>
      <c r="T59" s="19"/>
      <c r="U59" s="20"/>
      <c r="V59" s="19"/>
      <c r="W59" s="19"/>
      <c r="X59" s="19"/>
    </row>
    <row r="60" spans="1:24" ht="63.75" customHeight="1" x14ac:dyDescent="0.25">
      <c r="A60" s="181">
        <f>+'4.CAL ESPERADA Y OBSERVADA'!C53</f>
        <v>0</v>
      </c>
      <c r="B60" s="19"/>
      <c r="C60" s="19"/>
      <c r="D60" s="19"/>
      <c r="E60" s="19"/>
      <c r="F60" s="23"/>
      <c r="G60" s="23"/>
      <c r="H60" s="19"/>
      <c r="I60" s="20"/>
      <c r="J60" s="19"/>
      <c r="K60" s="19"/>
      <c r="L60" s="19"/>
      <c r="M60" s="20"/>
      <c r="N60" s="19"/>
      <c r="O60" s="19"/>
      <c r="P60" s="19"/>
      <c r="Q60" s="20"/>
      <c r="R60" s="19"/>
      <c r="S60" s="19"/>
      <c r="T60" s="19"/>
      <c r="U60" s="20"/>
      <c r="V60" s="19"/>
      <c r="W60" s="19"/>
      <c r="X60" s="19"/>
    </row>
    <row r="61" spans="1:24" ht="63.75" customHeight="1" x14ac:dyDescent="0.25">
      <c r="A61" s="181">
        <f>+'4.CAL ESPERADA Y OBSERVADA'!C54</f>
        <v>0</v>
      </c>
      <c r="B61" s="19"/>
      <c r="C61" s="19"/>
      <c r="D61" s="19"/>
      <c r="E61" s="19"/>
      <c r="F61" s="23"/>
      <c r="G61" s="23"/>
      <c r="H61" s="19"/>
      <c r="I61" s="20"/>
      <c r="J61" s="19"/>
      <c r="K61" s="19"/>
      <c r="L61" s="19"/>
      <c r="M61" s="20"/>
      <c r="N61" s="19"/>
      <c r="O61" s="19"/>
      <c r="P61" s="19"/>
      <c r="Q61" s="20"/>
      <c r="R61" s="19"/>
      <c r="S61" s="19"/>
      <c r="T61" s="19"/>
      <c r="U61" s="20"/>
      <c r="V61" s="19"/>
      <c r="W61" s="19"/>
      <c r="X61" s="19"/>
    </row>
    <row r="62" spans="1:24" ht="63.75" customHeight="1" x14ac:dyDescent="0.25">
      <c r="A62" s="181">
        <f>+'4.CAL ESPERADA Y OBSERVADA'!C55</f>
        <v>0</v>
      </c>
      <c r="B62" s="19"/>
      <c r="C62" s="19"/>
      <c r="D62" s="19"/>
      <c r="E62" s="19"/>
      <c r="F62" s="23"/>
      <c r="G62" s="23"/>
      <c r="H62" s="19"/>
      <c r="I62" s="20"/>
      <c r="J62" s="19"/>
      <c r="K62" s="19"/>
      <c r="L62" s="19"/>
      <c r="M62" s="20"/>
      <c r="N62" s="19"/>
      <c r="O62" s="19"/>
      <c r="P62" s="19"/>
      <c r="Q62" s="20"/>
      <c r="R62" s="19"/>
      <c r="S62" s="19"/>
      <c r="T62" s="19"/>
      <c r="U62" s="20"/>
      <c r="V62" s="19"/>
      <c r="W62" s="19"/>
      <c r="X62" s="19"/>
    </row>
    <row r="63" spans="1:24" ht="63.75" customHeight="1" x14ac:dyDescent="0.25">
      <c r="A63" s="181">
        <f>+'4.CAL ESPERADA Y OBSERVADA'!C56</f>
        <v>0</v>
      </c>
      <c r="B63" s="19"/>
      <c r="C63" s="19"/>
      <c r="D63" s="19"/>
      <c r="E63" s="19"/>
      <c r="F63" s="23"/>
      <c r="G63" s="23"/>
      <c r="H63" s="19"/>
      <c r="I63" s="20"/>
      <c r="J63" s="19"/>
      <c r="K63" s="19"/>
      <c r="L63" s="19"/>
      <c r="M63" s="20"/>
      <c r="N63" s="19"/>
      <c r="O63" s="19"/>
      <c r="P63" s="19"/>
      <c r="Q63" s="20"/>
      <c r="R63" s="19"/>
      <c r="S63" s="19"/>
      <c r="T63" s="19"/>
      <c r="U63" s="20"/>
      <c r="V63" s="19"/>
      <c r="W63" s="19"/>
      <c r="X63" s="19"/>
    </row>
    <row r="64" spans="1:24" ht="63.75" customHeight="1" x14ac:dyDescent="0.25">
      <c r="A64" s="181">
        <f>+'4.CAL ESPERADA Y OBSERVADA'!C57</f>
        <v>0</v>
      </c>
      <c r="B64" s="19"/>
      <c r="C64" s="19"/>
      <c r="D64" s="19"/>
      <c r="E64" s="19"/>
      <c r="F64" s="23"/>
      <c r="G64" s="23"/>
      <c r="H64" s="19"/>
      <c r="I64" s="20"/>
      <c r="J64" s="19"/>
      <c r="K64" s="19"/>
      <c r="L64" s="19"/>
      <c r="M64" s="20"/>
      <c r="N64" s="19"/>
      <c r="O64" s="19"/>
      <c r="P64" s="19"/>
      <c r="Q64" s="20"/>
      <c r="R64" s="19"/>
      <c r="S64" s="19"/>
      <c r="T64" s="19"/>
      <c r="U64" s="20"/>
      <c r="V64" s="19"/>
      <c r="W64" s="19"/>
      <c r="X64" s="19"/>
    </row>
    <row r="65" spans="1:24" ht="63.75" customHeight="1" x14ac:dyDescent="0.25">
      <c r="A65" s="181">
        <f>+'4.CAL ESPERADA Y OBSERVADA'!C58</f>
        <v>0</v>
      </c>
      <c r="B65" s="19"/>
      <c r="C65" s="19"/>
      <c r="D65" s="19"/>
      <c r="E65" s="19"/>
      <c r="F65" s="23"/>
      <c r="G65" s="23"/>
      <c r="H65" s="19"/>
      <c r="I65" s="20"/>
      <c r="J65" s="19"/>
      <c r="K65" s="19"/>
      <c r="L65" s="19"/>
      <c r="M65" s="20"/>
      <c r="N65" s="19"/>
      <c r="O65" s="19"/>
      <c r="P65" s="19"/>
      <c r="Q65" s="20"/>
      <c r="R65" s="19"/>
      <c r="S65" s="19"/>
      <c r="T65" s="19"/>
      <c r="U65" s="20"/>
      <c r="V65" s="19"/>
      <c r="W65" s="19"/>
      <c r="X65" s="19"/>
    </row>
    <row r="66" spans="1:24" ht="63.75" customHeight="1" x14ac:dyDescent="0.25">
      <c r="A66" s="181">
        <f>+'4.CAL ESPERADA Y OBSERVADA'!C59</f>
        <v>0</v>
      </c>
      <c r="B66" s="19"/>
      <c r="C66" s="19"/>
      <c r="D66" s="19"/>
      <c r="E66" s="19"/>
      <c r="F66" s="23"/>
      <c r="G66" s="23"/>
      <c r="H66" s="19"/>
      <c r="I66" s="20"/>
      <c r="J66" s="19"/>
      <c r="K66" s="19"/>
      <c r="L66" s="19"/>
      <c r="M66" s="20"/>
      <c r="N66" s="19"/>
      <c r="O66" s="19"/>
      <c r="P66" s="19"/>
      <c r="Q66" s="20"/>
      <c r="R66" s="19"/>
      <c r="S66" s="19"/>
      <c r="T66" s="19"/>
      <c r="U66" s="20"/>
      <c r="V66" s="19"/>
      <c r="W66" s="19"/>
      <c r="X66" s="19"/>
    </row>
    <row r="67" spans="1:24" ht="63.75" customHeight="1" x14ac:dyDescent="0.25">
      <c r="A67" s="181">
        <f>+'4.CAL ESPERADA Y OBSERVADA'!C60</f>
        <v>0</v>
      </c>
      <c r="B67" s="19"/>
      <c r="C67" s="19"/>
      <c r="D67" s="19"/>
      <c r="E67" s="19"/>
      <c r="F67" s="23"/>
      <c r="G67" s="23"/>
      <c r="H67" s="19"/>
      <c r="I67" s="20"/>
      <c r="J67" s="19"/>
      <c r="K67" s="19"/>
      <c r="L67" s="19"/>
      <c r="M67" s="20"/>
      <c r="N67" s="19"/>
      <c r="O67" s="19"/>
      <c r="P67" s="19"/>
      <c r="Q67" s="20"/>
      <c r="R67" s="19"/>
      <c r="S67" s="19"/>
      <c r="T67" s="19"/>
      <c r="U67" s="20"/>
      <c r="V67" s="19"/>
      <c r="W67" s="19"/>
      <c r="X67" s="19"/>
    </row>
    <row r="68" spans="1:24" ht="63.75" customHeight="1" x14ac:dyDescent="0.25">
      <c r="A68" s="181">
        <f>+'4.CAL ESPERADA Y OBSERVADA'!C61</f>
        <v>0</v>
      </c>
      <c r="B68" s="19"/>
      <c r="C68" s="19"/>
      <c r="D68" s="19"/>
      <c r="E68" s="19"/>
      <c r="F68" s="23"/>
      <c r="G68" s="23"/>
      <c r="H68" s="19"/>
      <c r="I68" s="20"/>
      <c r="J68" s="19"/>
      <c r="K68" s="19"/>
      <c r="L68" s="19"/>
      <c r="M68" s="20"/>
      <c r="N68" s="19"/>
      <c r="O68" s="19"/>
      <c r="P68" s="19"/>
      <c r="Q68" s="20"/>
      <c r="R68" s="19"/>
      <c r="S68" s="19"/>
      <c r="T68" s="19"/>
      <c r="U68" s="20"/>
      <c r="V68" s="19"/>
      <c r="W68" s="19"/>
      <c r="X68" s="19"/>
    </row>
    <row r="69" spans="1:24" ht="63.75" customHeight="1" x14ac:dyDescent="0.25">
      <c r="A69" s="181">
        <f>+'4.CAL ESPERADA Y OBSERVADA'!C62</f>
        <v>0</v>
      </c>
      <c r="B69" s="19"/>
      <c r="C69" s="19"/>
      <c r="D69" s="19"/>
      <c r="E69" s="19"/>
      <c r="F69" s="23"/>
      <c r="G69" s="23"/>
      <c r="H69" s="19"/>
      <c r="I69" s="20"/>
      <c r="J69" s="19"/>
      <c r="K69" s="19"/>
      <c r="L69" s="19"/>
      <c r="M69" s="20"/>
      <c r="N69" s="19"/>
      <c r="O69" s="19"/>
      <c r="P69" s="19"/>
      <c r="Q69" s="20"/>
      <c r="R69" s="19"/>
      <c r="S69" s="19"/>
      <c r="T69" s="19"/>
      <c r="U69" s="20"/>
      <c r="V69" s="19"/>
      <c r="W69" s="19"/>
      <c r="X69" s="19"/>
    </row>
    <row r="70" spans="1:24" ht="63.75" customHeight="1" x14ac:dyDescent="0.25">
      <c r="A70" s="181">
        <f>+'4.CAL ESPERADA Y OBSERVADA'!C63</f>
        <v>0</v>
      </c>
      <c r="B70" s="19"/>
      <c r="C70" s="19"/>
      <c r="D70" s="19"/>
      <c r="E70" s="19"/>
      <c r="F70" s="23"/>
      <c r="G70" s="23"/>
      <c r="H70" s="19"/>
      <c r="I70" s="20"/>
      <c r="J70" s="19"/>
      <c r="K70" s="19"/>
      <c r="L70" s="19"/>
      <c r="M70" s="20"/>
      <c r="N70" s="19"/>
      <c r="O70" s="19"/>
      <c r="P70" s="19"/>
      <c r="Q70" s="20"/>
      <c r="R70" s="19"/>
      <c r="S70" s="19"/>
      <c r="T70" s="19"/>
      <c r="U70" s="20"/>
      <c r="V70" s="19"/>
      <c r="W70" s="19"/>
      <c r="X70" s="19"/>
    </row>
    <row r="71" spans="1:24" ht="63.75" customHeight="1" x14ac:dyDescent="0.25">
      <c r="A71" s="181">
        <f>+'4.CAL ESPERADA Y OBSERVADA'!C64</f>
        <v>0</v>
      </c>
      <c r="B71" s="19"/>
      <c r="C71" s="19"/>
      <c r="D71" s="19"/>
      <c r="E71" s="19"/>
      <c r="F71" s="23"/>
      <c r="G71" s="23"/>
      <c r="H71" s="19"/>
      <c r="I71" s="20"/>
      <c r="J71" s="19"/>
      <c r="K71" s="19"/>
      <c r="L71" s="19"/>
      <c r="M71" s="20"/>
      <c r="N71" s="19"/>
      <c r="O71" s="19"/>
      <c r="P71" s="19"/>
      <c r="Q71" s="20"/>
      <c r="R71" s="19"/>
      <c r="S71" s="19"/>
      <c r="T71" s="19"/>
      <c r="U71" s="20"/>
      <c r="V71" s="19"/>
      <c r="W71" s="19"/>
      <c r="X71" s="19"/>
    </row>
    <row r="72" spans="1:24" ht="63.75" customHeight="1" x14ac:dyDescent="0.25">
      <c r="A72" s="181">
        <f>+'4.CAL ESPERADA Y OBSERVADA'!C65</f>
        <v>0</v>
      </c>
      <c r="B72" s="19"/>
      <c r="C72" s="19"/>
      <c r="D72" s="19"/>
      <c r="E72" s="19"/>
      <c r="F72" s="23"/>
      <c r="G72" s="23"/>
      <c r="H72" s="19"/>
      <c r="I72" s="20"/>
      <c r="J72" s="19"/>
      <c r="K72" s="19"/>
      <c r="L72" s="19"/>
      <c r="M72" s="20"/>
      <c r="N72" s="19"/>
      <c r="O72" s="19"/>
      <c r="P72" s="19"/>
      <c r="Q72" s="20"/>
      <c r="R72" s="19"/>
      <c r="S72" s="19"/>
      <c r="T72" s="19"/>
      <c r="U72" s="20"/>
      <c r="V72" s="19"/>
      <c r="W72" s="19"/>
      <c r="X72" s="19"/>
    </row>
    <row r="73" spans="1:24" ht="63.75" customHeight="1" x14ac:dyDescent="0.25">
      <c r="A73" s="181">
        <f>+'4.CAL ESPERADA Y OBSERVADA'!C66</f>
        <v>0</v>
      </c>
      <c r="B73" s="19"/>
      <c r="C73" s="19"/>
      <c r="D73" s="19"/>
      <c r="E73" s="19"/>
      <c r="F73" s="23"/>
      <c r="G73" s="23"/>
      <c r="H73" s="19"/>
      <c r="I73" s="20"/>
      <c r="J73" s="19"/>
      <c r="K73" s="19"/>
      <c r="L73" s="19"/>
      <c r="M73" s="20"/>
      <c r="N73" s="19"/>
      <c r="O73" s="19"/>
      <c r="P73" s="19"/>
      <c r="Q73" s="20"/>
      <c r="R73" s="19"/>
      <c r="S73" s="19"/>
      <c r="T73" s="19"/>
      <c r="U73" s="20"/>
      <c r="V73" s="19"/>
      <c r="W73" s="19"/>
      <c r="X73" s="19"/>
    </row>
    <row r="74" spans="1:24" ht="63.75" customHeight="1" x14ac:dyDescent="0.25">
      <c r="A74" s="181">
        <f>+'4.CAL ESPERADA Y OBSERVADA'!C67</f>
        <v>0</v>
      </c>
      <c r="B74" s="19"/>
      <c r="C74" s="19"/>
      <c r="D74" s="19"/>
      <c r="E74" s="19"/>
      <c r="F74" s="23"/>
      <c r="G74" s="23"/>
      <c r="H74" s="19"/>
      <c r="I74" s="20"/>
      <c r="J74" s="19"/>
      <c r="K74" s="19"/>
      <c r="L74" s="19"/>
      <c r="M74" s="20"/>
      <c r="N74" s="19"/>
      <c r="O74" s="19"/>
      <c r="P74" s="19"/>
      <c r="Q74" s="20"/>
      <c r="R74" s="19"/>
      <c r="S74" s="19"/>
      <c r="T74" s="19"/>
      <c r="U74" s="20"/>
      <c r="V74" s="19"/>
      <c r="W74" s="19"/>
      <c r="X74" s="19"/>
    </row>
    <row r="75" spans="1:24" ht="63.75" customHeight="1" x14ac:dyDescent="0.25">
      <c r="A75" s="181">
        <f>+'4.CAL ESPERADA Y OBSERVADA'!C68</f>
        <v>0</v>
      </c>
      <c r="B75" s="19"/>
      <c r="C75" s="19"/>
      <c r="D75" s="19"/>
      <c r="E75" s="19"/>
      <c r="F75" s="23"/>
      <c r="G75" s="23"/>
      <c r="H75" s="19"/>
      <c r="I75" s="20"/>
      <c r="J75" s="19"/>
      <c r="K75" s="19"/>
      <c r="L75" s="19"/>
      <c r="M75" s="20"/>
      <c r="N75" s="19"/>
      <c r="O75" s="19"/>
      <c r="P75" s="19"/>
      <c r="Q75" s="20"/>
      <c r="R75" s="19"/>
      <c r="S75" s="19"/>
      <c r="T75" s="19"/>
      <c r="U75" s="20"/>
      <c r="V75" s="19"/>
      <c r="W75" s="19"/>
      <c r="X75" s="19"/>
    </row>
    <row r="76" spans="1:24" ht="63.75" customHeight="1" x14ac:dyDescent="0.25">
      <c r="A76" s="181">
        <f>+'4.CAL ESPERADA Y OBSERVADA'!C69</f>
        <v>0</v>
      </c>
      <c r="B76" s="19"/>
      <c r="C76" s="19"/>
      <c r="D76" s="19"/>
      <c r="E76" s="19"/>
      <c r="F76" s="23"/>
      <c r="G76" s="23"/>
      <c r="H76" s="19"/>
      <c r="I76" s="20"/>
      <c r="J76" s="19"/>
      <c r="K76" s="19"/>
      <c r="L76" s="19"/>
      <c r="M76" s="20"/>
      <c r="N76" s="19"/>
      <c r="O76" s="19"/>
      <c r="P76" s="19"/>
      <c r="Q76" s="20"/>
      <c r="R76" s="19"/>
      <c r="S76" s="19"/>
      <c r="T76" s="19"/>
      <c r="U76" s="20"/>
      <c r="V76" s="19"/>
      <c r="W76" s="19"/>
      <c r="X76" s="19"/>
    </row>
    <row r="77" spans="1:24" ht="63.75" customHeight="1" x14ac:dyDescent="0.25">
      <c r="A77" s="181">
        <f>+'4.CAL ESPERADA Y OBSERVADA'!C70</f>
        <v>0</v>
      </c>
      <c r="B77" s="19"/>
      <c r="C77" s="19"/>
      <c r="D77" s="19"/>
      <c r="E77" s="19"/>
      <c r="F77" s="23"/>
      <c r="G77" s="23"/>
      <c r="H77" s="19"/>
      <c r="I77" s="20"/>
      <c r="J77" s="19"/>
      <c r="K77" s="19"/>
      <c r="L77" s="19"/>
      <c r="M77" s="20"/>
      <c r="N77" s="19"/>
      <c r="O77" s="19"/>
      <c r="P77" s="19"/>
      <c r="Q77" s="20"/>
      <c r="R77" s="19"/>
      <c r="S77" s="19"/>
      <c r="T77" s="19"/>
      <c r="U77" s="20"/>
      <c r="V77" s="19"/>
      <c r="W77" s="19"/>
      <c r="X77" s="19"/>
    </row>
    <row r="78" spans="1:24" ht="63.75" customHeight="1" x14ac:dyDescent="0.25">
      <c r="A78" s="181">
        <f>+'4.CAL ESPERADA Y OBSERVADA'!C71</f>
        <v>0</v>
      </c>
      <c r="B78" s="19"/>
      <c r="C78" s="19"/>
      <c r="D78" s="19"/>
      <c r="E78" s="19"/>
      <c r="F78" s="23"/>
      <c r="G78" s="23"/>
      <c r="H78" s="19"/>
      <c r="I78" s="20"/>
      <c r="J78" s="19"/>
      <c r="K78" s="19"/>
      <c r="L78" s="19"/>
      <c r="M78" s="20"/>
      <c r="N78" s="19"/>
      <c r="O78" s="19"/>
      <c r="P78" s="19"/>
      <c r="Q78" s="20"/>
      <c r="R78" s="19"/>
      <c r="S78" s="19"/>
      <c r="T78" s="19"/>
      <c r="U78" s="20"/>
      <c r="V78" s="19"/>
      <c r="W78" s="19"/>
      <c r="X78" s="19"/>
    </row>
    <row r="79" spans="1:24" ht="63.75" customHeight="1" x14ac:dyDescent="0.25">
      <c r="A79" s="181">
        <f>+'4.CAL ESPERADA Y OBSERVADA'!C72</f>
        <v>0</v>
      </c>
      <c r="B79" s="19"/>
      <c r="C79" s="19"/>
      <c r="D79" s="19"/>
      <c r="E79" s="19"/>
      <c r="F79" s="23"/>
      <c r="G79" s="23"/>
      <c r="H79" s="19"/>
      <c r="I79" s="20"/>
      <c r="J79" s="19"/>
      <c r="K79" s="19"/>
      <c r="L79" s="19"/>
      <c r="M79" s="20"/>
      <c r="N79" s="19"/>
      <c r="O79" s="19"/>
      <c r="P79" s="19"/>
      <c r="Q79" s="20"/>
      <c r="R79" s="19"/>
      <c r="S79" s="19"/>
      <c r="T79" s="19"/>
      <c r="U79" s="20"/>
      <c r="V79" s="19"/>
      <c r="W79" s="19"/>
      <c r="X79" s="19"/>
    </row>
    <row r="80" spans="1:24" ht="63.75" customHeight="1" x14ac:dyDescent="0.25">
      <c r="A80" s="181">
        <f>+'4.CAL ESPERADA Y OBSERVADA'!C73</f>
        <v>0</v>
      </c>
      <c r="B80" s="19"/>
      <c r="C80" s="19"/>
      <c r="D80" s="19"/>
      <c r="E80" s="19"/>
      <c r="F80" s="23"/>
      <c r="G80" s="23"/>
      <c r="H80" s="19"/>
      <c r="I80" s="20"/>
      <c r="J80" s="19"/>
      <c r="K80" s="19"/>
      <c r="L80" s="19"/>
      <c r="M80" s="20"/>
      <c r="N80" s="19"/>
      <c r="O80" s="19"/>
      <c r="P80" s="19"/>
      <c r="Q80" s="20"/>
      <c r="R80" s="19"/>
      <c r="S80" s="19"/>
      <c r="T80" s="19"/>
      <c r="U80" s="20"/>
      <c r="V80" s="19"/>
      <c r="W80" s="19"/>
      <c r="X80" s="19"/>
    </row>
    <row r="81" spans="1:24" ht="63.75" customHeight="1" x14ac:dyDescent="0.25">
      <c r="A81" s="181">
        <f>+'4.CAL ESPERADA Y OBSERVADA'!C74</f>
        <v>0</v>
      </c>
      <c r="B81" s="19"/>
      <c r="C81" s="19"/>
      <c r="D81" s="19"/>
      <c r="E81" s="19"/>
      <c r="F81" s="23"/>
      <c r="G81" s="23"/>
      <c r="H81" s="19"/>
      <c r="I81" s="20"/>
      <c r="J81" s="19"/>
      <c r="K81" s="19"/>
      <c r="L81" s="19"/>
      <c r="M81" s="20"/>
      <c r="N81" s="19"/>
      <c r="O81" s="19"/>
      <c r="P81" s="19"/>
      <c r="Q81" s="20"/>
      <c r="R81" s="19"/>
      <c r="S81" s="19"/>
      <c r="T81" s="19"/>
      <c r="U81" s="20"/>
      <c r="V81" s="19"/>
      <c r="W81" s="19"/>
      <c r="X81" s="19"/>
    </row>
    <row r="82" spans="1:24" ht="63.75" customHeight="1" x14ac:dyDescent="0.25">
      <c r="A82" s="181">
        <f>+'4.CAL ESPERADA Y OBSERVADA'!C75</f>
        <v>0</v>
      </c>
      <c r="B82" s="19"/>
      <c r="C82" s="19"/>
      <c r="D82" s="19"/>
      <c r="E82" s="19"/>
      <c r="F82" s="23"/>
      <c r="G82" s="23"/>
      <c r="H82" s="19"/>
      <c r="I82" s="20"/>
      <c r="J82" s="19"/>
      <c r="K82" s="19"/>
      <c r="L82" s="19"/>
      <c r="M82" s="20"/>
      <c r="N82" s="19"/>
      <c r="O82" s="19"/>
      <c r="P82" s="19"/>
      <c r="Q82" s="20"/>
      <c r="R82" s="19"/>
      <c r="S82" s="19"/>
      <c r="T82" s="19"/>
      <c r="U82" s="20"/>
      <c r="V82" s="19"/>
      <c r="W82" s="19"/>
      <c r="X82" s="19"/>
    </row>
    <row r="83" spans="1:24" ht="63.75" customHeight="1" x14ac:dyDescent="0.25">
      <c r="A83" s="181">
        <f>+'4.CAL ESPERADA Y OBSERVADA'!C76</f>
        <v>0</v>
      </c>
      <c r="B83" s="19"/>
      <c r="C83" s="19"/>
      <c r="D83" s="19"/>
      <c r="E83" s="19"/>
      <c r="F83" s="23"/>
      <c r="G83" s="23"/>
      <c r="H83" s="19"/>
      <c r="I83" s="20"/>
      <c r="J83" s="19"/>
      <c r="K83" s="19"/>
      <c r="L83" s="19"/>
      <c r="M83" s="20"/>
      <c r="N83" s="19"/>
      <c r="O83" s="19"/>
      <c r="P83" s="19"/>
      <c r="Q83" s="20"/>
      <c r="R83" s="19"/>
      <c r="S83" s="19"/>
      <c r="T83" s="19"/>
      <c r="U83" s="20"/>
      <c r="V83" s="19"/>
      <c r="W83" s="19"/>
      <c r="X83" s="19"/>
    </row>
    <row r="84" spans="1:24" ht="63.75" customHeight="1" x14ac:dyDescent="0.25">
      <c r="A84" s="181">
        <f>+'4.CAL ESPERADA Y OBSERVADA'!C77</f>
        <v>0</v>
      </c>
      <c r="B84" s="19"/>
      <c r="C84" s="19"/>
      <c r="D84" s="19"/>
      <c r="E84" s="19"/>
      <c r="F84" s="23"/>
      <c r="G84" s="23"/>
      <c r="H84" s="19"/>
      <c r="I84" s="20"/>
      <c r="J84" s="19"/>
      <c r="K84" s="19"/>
      <c r="L84" s="19"/>
      <c r="M84" s="20"/>
      <c r="N84" s="19"/>
      <c r="O84" s="19"/>
      <c r="P84" s="19"/>
      <c r="Q84" s="20"/>
      <c r="R84" s="19"/>
      <c r="S84" s="19"/>
      <c r="T84" s="19"/>
      <c r="U84" s="20"/>
      <c r="V84" s="19"/>
      <c r="W84" s="19"/>
      <c r="X84" s="19"/>
    </row>
    <row r="85" spans="1:24" ht="63.75" customHeight="1" x14ac:dyDescent="0.25">
      <c r="A85" s="181">
        <f>+'4.CAL ESPERADA Y OBSERVADA'!C78</f>
        <v>0</v>
      </c>
      <c r="B85" s="19"/>
      <c r="C85" s="19"/>
      <c r="D85" s="19"/>
      <c r="E85" s="19"/>
      <c r="F85" s="23"/>
      <c r="G85" s="23"/>
      <c r="H85" s="19"/>
      <c r="I85" s="20"/>
      <c r="J85" s="19"/>
      <c r="K85" s="19"/>
      <c r="L85" s="19"/>
      <c r="M85" s="20"/>
      <c r="N85" s="19"/>
      <c r="O85" s="19"/>
      <c r="P85" s="19"/>
      <c r="Q85" s="20"/>
      <c r="R85" s="19"/>
      <c r="S85" s="19"/>
      <c r="T85" s="19"/>
      <c r="U85" s="20"/>
      <c r="V85" s="19"/>
      <c r="W85" s="19"/>
      <c r="X85" s="19"/>
    </row>
    <row r="86" spans="1:24" ht="63.75" customHeight="1" x14ac:dyDescent="0.25">
      <c r="A86" s="181">
        <f>+'4.CAL ESPERADA Y OBSERVADA'!C79</f>
        <v>0</v>
      </c>
      <c r="B86" s="19"/>
      <c r="C86" s="19"/>
      <c r="D86" s="19"/>
      <c r="E86" s="19"/>
      <c r="F86" s="23"/>
      <c r="G86" s="23"/>
      <c r="H86" s="19"/>
      <c r="I86" s="20"/>
      <c r="J86" s="19"/>
      <c r="K86" s="19"/>
      <c r="L86" s="19"/>
      <c r="M86" s="20"/>
      <c r="N86" s="19"/>
      <c r="O86" s="19"/>
      <c r="P86" s="19"/>
      <c r="Q86" s="20"/>
      <c r="R86" s="19"/>
      <c r="S86" s="19"/>
      <c r="T86" s="19"/>
      <c r="U86" s="20"/>
      <c r="V86" s="19"/>
      <c r="W86" s="19"/>
      <c r="X86" s="19"/>
    </row>
    <row r="87" spans="1:24" ht="63.75" customHeight="1" x14ac:dyDescent="0.25">
      <c r="A87" s="181">
        <f>+'4.CAL ESPERADA Y OBSERVADA'!C80</f>
        <v>0</v>
      </c>
      <c r="B87" s="19"/>
      <c r="C87" s="19"/>
      <c r="D87" s="19"/>
      <c r="E87" s="19"/>
      <c r="F87" s="23"/>
      <c r="G87" s="23"/>
      <c r="H87" s="19"/>
      <c r="I87" s="20"/>
      <c r="J87" s="19"/>
      <c r="K87" s="19"/>
      <c r="L87" s="19"/>
      <c r="M87" s="20"/>
      <c r="N87" s="19"/>
      <c r="O87" s="19"/>
      <c r="P87" s="19"/>
      <c r="Q87" s="20"/>
      <c r="R87" s="19"/>
      <c r="S87" s="19"/>
      <c r="T87" s="19"/>
      <c r="U87" s="20"/>
      <c r="V87" s="19"/>
      <c r="W87" s="19"/>
      <c r="X87" s="19"/>
    </row>
    <row r="88" spans="1:24" ht="63.75" customHeight="1" x14ac:dyDescent="0.25">
      <c r="A88" s="181">
        <f>+'4.CAL ESPERADA Y OBSERVADA'!C81</f>
        <v>0</v>
      </c>
      <c r="B88" s="19"/>
      <c r="C88" s="19"/>
      <c r="D88" s="19"/>
      <c r="E88" s="19"/>
      <c r="F88" s="23"/>
      <c r="G88" s="23"/>
      <c r="H88" s="19"/>
      <c r="I88" s="20"/>
      <c r="J88" s="19"/>
      <c r="K88" s="19"/>
      <c r="L88" s="19"/>
      <c r="M88" s="20"/>
      <c r="N88" s="19"/>
      <c r="O88" s="19"/>
      <c r="P88" s="19"/>
      <c r="Q88" s="20"/>
      <c r="R88" s="19"/>
      <c r="S88" s="19"/>
      <c r="T88" s="19"/>
      <c r="U88" s="20"/>
      <c r="V88" s="19"/>
      <c r="W88" s="19"/>
      <c r="X88" s="19"/>
    </row>
    <row r="89" spans="1:24" ht="63.75" customHeight="1" x14ac:dyDescent="0.25">
      <c r="A89" s="181">
        <f>+'4.CAL ESPERADA Y OBSERVADA'!C82</f>
        <v>0</v>
      </c>
      <c r="B89" s="19"/>
      <c r="C89" s="19"/>
      <c r="D89" s="19"/>
      <c r="E89" s="19"/>
      <c r="F89" s="23"/>
      <c r="G89" s="23"/>
      <c r="H89" s="19"/>
      <c r="I89" s="20"/>
      <c r="J89" s="19"/>
      <c r="K89" s="19"/>
      <c r="L89" s="19"/>
      <c r="M89" s="20"/>
      <c r="N89" s="19"/>
      <c r="O89" s="19"/>
      <c r="P89" s="19"/>
      <c r="Q89" s="20"/>
      <c r="R89" s="19"/>
      <c r="S89" s="19"/>
      <c r="T89" s="19"/>
      <c r="U89" s="20"/>
      <c r="V89" s="19"/>
      <c r="W89" s="19"/>
      <c r="X89" s="19"/>
    </row>
    <row r="90" spans="1:24" ht="63.75" customHeight="1" x14ac:dyDescent="0.25">
      <c r="A90" s="181">
        <f>+'4.CAL ESPERADA Y OBSERVADA'!C83</f>
        <v>0</v>
      </c>
      <c r="B90" s="19"/>
      <c r="C90" s="19"/>
      <c r="D90" s="19"/>
      <c r="E90" s="19"/>
      <c r="F90" s="23"/>
      <c r="G90" s="23"/>
      <c r="H90" s="19"/>
      <c r="I90" s="20"/>
      <c r="J90" s="19"/>
      <c r="K90" s="19"/>
      <c r="L90" s="19"/>
      <c r="M90" s="20"/>
      <c r="N90" s="19"/>
      <c r="O90" s="19"/>
      <c r="P90" s="19"/>
      <c r="Q90" s="20"/>
      <c r="R90" s="19"/>
      <c r="S90" s="19"/>
      <c r="T90" s="19"/>
      <c r="U90" s="20"/>
      <c r="V90" s="19"/>
      <c r="W90" s="19"/>
      <c r="X90" s="19"/>
    </row>
    <row r="91" spans="1:24" ht="63.75" customHeight="1" x14ac:dyDescent="0.25">
      <c r="A91" s="181">
        <f>+'4.CAL ESPERADA Y OBSERVADA'!C84</f>
        <v>0</v>
      </c>
      <c r="B91" s="19"/>
      <c r="C91" s="19"/>
      <c r="D91" s="19"/>
      <c r="E91" s="19"/>
      <c r="F91" s="23"/>
      <c r="G91" s="23"/>
      <c r="H91" s="19"/>
      <c r="I91" s="20"/>
      <c r="J91" s="19"/>
      <c r="K91" s="19"/>
      <c r="L91" s="19"/>
      <c r="M91" s="20"/>
      <c r="N91" s="19"/>
      <c r="O91" s="19"/>
      <c r="P91" s="19"/>
      <c r="Q91" s="20"/>
      <c r="R91" s="19"/>
      <c r="S91" s="19"/>
      <c r="T91" s="19"/>
      <c r="U91" s="20"/>
      <c r="V91" s="19"/>
      <c r="W91" s="19"/>
      <c r="X91" s="19"/>
    </row>
    <row r="92" spans="1:24" ht="63.75" customHeight="1" x14ac:dyDescent="0.25">
      <c r="A92" s="181">
        <f>+'4.CAL ESPERADA Y OBSERVADA'!C85</f>
        <v>0</v>
      </c>
      <c r="B92" s="19"/>
      <c r="C92" s="19"/>
      <c r="D92" s="19"/>
      <c r="E92" s="19"/>
      <c r="F92" s="23"/>
      <c r="G92" s="23"/>
      <c r="H92" s="19"/>
      <c r="I92" s="20"/>
      <c r="J92" s="19"/>
      <c r="K92" s="19"/>
      <c r="L92" s="19"/>
      <c r="M92" s="20"/>
      <c r="N92" s="19"/>
      <c r="O92" s="19"/>
      <c r="P92" s="19"/>
      <c r="Q92" s="20"/>
      <c r="R92" s="19"/>
      <c r="S92" s="19"/>
      <c r="T92" s="19"/>
      <c r="U92" s="20"/>
      <c r="V92" s="19"/>
      <c r="W92" s="19"/>
      <c r="X92" s="19"/>
    </row>
    <row r="93" spans="1:24" ht="63.75" customHeight="1" x14ac:dyDescent="0.25">
      <c r="A93" s="181">
        <f>+'4.CAL ESPERADA Y OBSERVADA'!C86</f>
        <v>0</v>
      </c>
      <c r="B93" s="19"/>
      <c r="C93" s="19"/>
      <c r="D93" s="19"/>
      <c r="E93" s="19"/>
      <c r="F93" s="23"/>
      <c r="G93" s="23"/>
      <c r="H93" s="19"/>
      <c r="I93" s="20"/>
      <c r="J93" s="19"/>
      <c r="K93" s="19"/>
      <c r="L93" s="19"/>
      <c r="M93" s="20"/>
      <c r="N93" s="19"/>
      <c r="O93" s="19"/>
      <c r="P93" s="19"/>
      <c r="Q93" s="20"/>
      <c r="R93" s="19"/>
      <c r="S93" s="19"/>
      <c r="T93" s="19"/>
      <c r="U93" s="20"/>
      <c r="V93" s="19"/>
      <c r="W93" s="19"/>
      <c r="X93" s="19"/>
    </row>
    <row r="94" spans="1:24" ht="63.75" customHeight="1" x14ac:dyDescent="0.25">
      <c r="A94" s="181">
        <f>+'4.CAL ESPERADA Y OBSERVADA'!C87</f>
        <v>0</v>
      </c>
      <c r="B94" s="19"/>
      <c r="C94" s="19"/>
      <c r="D94" s="19"/>
      <c r="E94" s="19"/>
      <c r="F94" s="23"/>
      <c r="G94" s="23"/>
      <c r="H94" s="19"/>
      <c r="I94" s="20"/>
      <c r="J94" s="19"/>
      <c r="K94" s="19"/>
      <c r="L94" s="19"/>
      <c r="M94" s="20"/>
      <c r="N94" s="19"/>
      <c r="O94" s="19"/>
      <c r="P94" s="19"/>
      <c r="Q94" s="20"/>
      <c r="R94" s="19"/>
      <c r="S94" s="19"/>
      <c r="T94" s="19"/>
      <c r="U94" s="20"/>
      <c r="V94" s="19"/>
      <c r="W94" s="19"/>
      <c r="X94" s="19"/>
    </row>
    <row r="95" spans="1:24" ht="63.75" customHeight="1" x14ac:dyDescent="0.25">
      <c r="A95" s="181">
        <f>+'4.CAL ESPERADA Y OBSERVADA'!C88</f>
        <v>0</v>
      </c>
      <c r="B95" s="19"/>
      <c r="C95" s="19"/>
      <c r="D95" s="19"/>
      <c r="E95" s="19"/>
      <c r="F95" s="23"/>
      <c r="G95" s="23"/>
      <c r="H95" s="19"/>
      <c r="I95" s="20"/>
      <c r="J95" s="19"/>
      <c r="K95" s="19"/>
      <c r="L95" s="19"/>
      <c r="M95" s="20"/>
      <c r="N95" s="19"/>
      <c r="O95" s="19"/>
      <c r="P95" s="19"/>
      <c r="Q95" s="20"/>
      <c r="R95" s="19"/>
      <c r="S95" s="19"/>
      <c r="T95" s="19"/>
      <c r="U95" s="20"/>
      <c r="V95" s="19"/>
      <c r="W95" s="19"/>
      <c r="X95" s="19"/>
    </row>
    <row r="96" spans="1:24" ht="63.75" customHeight="1" x14ac:dyDescent="0.25">
      <c r="A96" s="181">
        <f>+'4.CAL ESPERADA Y OBSERVADA'!C89</f>
        <v>0</v>
      </c>
      <c r="B96" s="19"/>
      <c r="C96" s="19"/>
      <c r="D96" s="19"/>
      <c r="E96" s="19"/>
      <c r="F96" s="23"/>
      <c r="G96" s="23"/>
      <c r="H96" s="19"/>
      <c r="I96" s="20"/>
      <c r="J96" s="19"/>
      <c r="K96" s="19"/>
      <c r="L96" s="19"/>
      <c r="M96" s="20"/>
      <c r="N96" s="19"/>
      <c r="O96" s="19"/>
      <c r="P96" s="19"/>
      <c r="Q96" s="20"/>
      <c r="R96" s="19"/>
      <c r="S96" s="19"/>
      <c r="T96" s="19"/>
      <c r="U96" s="20"/>
      <c r="V96" s="19"/>
      <c r="W96" s="19"/>
      <c r="X96" s="19"/>
    </row>
    <row r="97" spans="1:24" ht="63.75" customHeight="1" x14ac:dyDescent="0.25">
      <c r="A97" s="181">
        <f>+'4.CAL ESPERADA Y OBSERVADA'!C90</f>
        <v>0</v>
      </c>
      <c r="B97" s="19"/>
      <c r="C97" s="19"/>
      <c r="D97" s="19"/>
      <c r="E97" s="19"/>
      <c r="F97" s="23"/>
      <c r="G97" s="23"/>
      <c r="H97" s="19"/>
      <c r="I97" s="20"/>
      <c r="J97" s="19"/>
      <c r="K97" s="19"/>
      <c r="L97" s="19"/>
      <c r="M97" s="20"/>
      <c r="N97" s="19"/>
      <c r="O97" s="19"/>
      <c r="P97" s="19"/>
      <c r="Q97" s="20"/>
      <c r="R97" s="19"/>
      <c r="S97" s="19"/>
      <c r="T97" s="19"/>
      <c r="U97" s="20"/>
      <c r="V97" s="19"/>
      <c r="W97" s="19"/>
      <c r="X97" s="19"/>
    </row>
    <row r="98" spans="1:24" ht="63.75" customHeight="1" x14ac:dyDescent="0.25">
      <c r="A98" s="181">
        <f>+'4.CAL ESPERADA Y OBSERVADA'!C91</f>
        <v>0</v>
      </c>
      <c r="B98" s="19"/>
      <c r="C98" s="19"/>
      <c r="D98" s="19"/>
      <c r="E98" s="19"/>
      <c r="F98" s="23"/>
      <c r="G98" s="23"/>
      <c r="H98" s="19"/>
      <c r="I98" s="20"/>
      <c r="J98" s="19"/>
      <c r="K98" s="19"/>
      <c r="L98" s="19"/>
      <c r="M98" s="20"/>
      <c r="N98" s="19"/>
      <c r="O98" s="19"/>
      <c r="P98" s="19"/>
      <c r="Q98" s="20"/>
      <c r="R98" s="19"/>
      <c r="S98" s="19"/>
      <c r="T98" s="19"/>
      <c r="U98" s="20"/>
      <c r="V98" s="19"/>
      <c r="W98" s="19"/>
      <c r="X98" s="19"/>
    </row>
    <row r="99" spans="1:24" ht="60.75" customHeight="1" x14ac:dyDescent="0.25">
      <c r="A99" s="181">
        <f>+'4.CAL ESPERADA Y OBSERVADA'!C92</f>
        <v>0</v>
      </c>
      <c r="B99" s="19"/>
      <c r="C99" s="19"/>
      <c r="D99" s="19"/>
      <c r="E99" s="19"/>
      <c r="F99" s="23"/>
      <c r="G99" s="23"/>
      <c r="H99" s="19"/>
      <c r="I99" s="20"/>
      <c r="J99" s="19"/>
      <c r="K99" s="19"/>
      <c r="L99" s="19"/>
      <c r="M99" s="20"/>
      <c r="N99" s="19"/>
      <c r="O99" s="19"/>
      <c r="P99" s="19"/>
      <c r="Q99" s="20"/>
      <c r="R99" s="19"/>
      <c r="S99" s="19"/>
      <c r="T99" s="19"/>
      <c r="U99" s="20"/>
      <c r="V99" s="19"/>
      <c r="W99" s="19"/>
      <c r="X99" s="19"/>
    </row>
    <row r="100" spans="1:24" ht="60.75" customHeight="1" x14ac:dyDescent="0.25">
      <c r="A100" s="181">
        <f>+'4.CAL ESPERADA Y OBSERVADA'!C93</f>
        <v>0</v>
      </c>
      <c r="B100" s="19"/>
      <c r="C100" s="19"/>
      <c r="D100" s="19"/>
      <c r="E100" s="19"/>
      <c r="F100" s="23"/>
      <c r="G100" s="23"/>
      <c r="H100" s="19"/>
      <c r="I100" s="20"/>
      <c r="J100" s="19"/>
      <c r="K100" s="19"/>
      <c r="L100" s="19"/>
      <c r="M100" s="20"/>
      <c r="N100" s="19"/>
      <c r="O100" s="19"/>
      <c r="P100" s="19"/>
      <c r="Q100" s="20"/>
      <c r="R100" s="19"/>
      <c r="S100" s="19"/>
      <c r="T100" s="19"/>
      <c r="U100" s="20"/>
      <c r="V100" s="19"/>
      <c r="W100" s="19"/>
      <c r="X100" s="19"/>
    </row>
    <row r="101" spans="1:24" ht="60.75" customHeight="1" x14ac:dyDescent="0.25">
      <c r="A101" s="181">
        <f>+'4.CAL ESPERADA Y OBSERVADA'!C94</f>
        <v>0</v>
      </c>
      <c r="B101" s="19"/>
      <c r="C101" s="19"/>
      <c r="D101" s="19"/>
      <c r="E101" s="19"/>
      <c r="F101" s="23"/>
      <c r="G101" s="23"/>
      <c r="H101" s="19"/>
      <c r="I101" s="20"/>
      <c r="J101" s="19"/>
      <c r="K101" s="19"/>
      <c r="L101" s="19"/>
      <c r="M101" s="20"/>
      <c r="N101" s="19"/>
      <c r="O101" s="19"/>
      <c r="P101" s="19"/>
      <c r="Q101" s="20"/>
      <c r="R101" s="19"/>
      <c r="S101" s="19"/>
      <c r="T101" s="19"/>
      <c r="U101" s="20"/>
      <c r="V101" s="19"/>
      <c r="W101" s="19"/>
      <c r="X101" s="19"/>
    </row>
    <row r="102" spans="1:24" ht="60.75" customHeight="1" x14ac:dyDescent="0.25">
      <c r="A102" s="181">
        <f>+'4.CAL ESPERADA Y OBSERVADA'!C95</f>
        <v>0</v>
      </c>
      <c r="B102" s="19"/>
      <c r="C102" s="19"/>
      <c r="D102" s="19"/>
      <c r="E102" s="19"/>
      <c r="F102" s="23"/>
      <c r="G102" s="23"/>
      <c r="H102" s="19"/>
      <c r="I102" s="20"/>
      <c r="J102" s="19"/>
      <c r="K102" s="19"/>
      <c r="L102" s="19"/>
      <c r="M102" s="20"/>
      <c r="N102" s="19"/>
      <c r="O102" s="19"/>
      <c r="P102" s="19"/>
      <c r="Q102" s="20"/>
      <c r="R102" s="19"/>
      <c r="S102" s="19"/>
      <c r="T102" s="19"/>
      <c r="U102" s="20"/>
      <c r="V102" s="19"/>
      <c r="W102" s="19"/>
      <c r="X102" s="19"/>
    </row>
    <row r="103" spans="1:24" ht="60.75" customHeight="1" x14ac:dyDescent="0.25">
      <c r="A103" s="181">
        <f>+'4.CAL ESPERADA Y OBSERVADA'!C96</f>
        <v>0</v>
      </c>
      <c r="B103" s="19"/>
      <c r="C103" s="19"/>
      <c r="D103" s="19"/>
      <c r="E103" s="19"/>
      <c r="F103" s="23"/>
      <c r="G103" s="23"/>
      <c r="H103" s="19"/>
      <c r="I103" s="20"/>
      <c r="J103" s="19"/>
      <c r="K103" s="19"/>
      <c r="L103" s="19"/>
      <c r="M103" s="20"/>
      <c r="N103" s="19"/>
      <c r="O103" s="19"/>
      <c r="P103" s="19"/>
      <c r="Q103" s="20"/>
      <c r="R103" s="19"/>
      <c r="S103" s="19"/>
      <c r="T103" s="19"/>
      <c r="U103" s="20"/>
      <c r="V103" s="19"/>
      <c r="W103" s="19"/>
      <c r="X103" s="19"/>
    </row>
    <row r="104" spans="1:24" ht="60.75" customHeight="1" x14ac:dyDescent="0.25">
      <c r="A104" s="181">
        <f>+'4.CAL ESPERADA Y OBSERVADA'!C97</f>
        <v>0</v>
      </c>
      <c r="B104" s="19"/>
      <c r="C104" s="19"/>
      <c r="D104" s="19"/>
      <c r="E104" s="19"/>
      <c r="F104" s="23"/>
      <c r="G104" s="23"/>
      <c r="H104" s="19"/>
      <c r="I104" s="20"/>
      <c r="J104" s="19"/>
      <c r="K104" s="19"/>
      <c r="L104" s="19"/>
      <c r="M104" s="20"/>
      <c r="N104" s="19"/>
      <c r="O104" s="19"/>
      <c r="P104" s="19"/>
      <c r="Q104" s="20"/>
      <c r="R104" s="19"/>
      <c r="S104" s="19"/>
      <c r="T104" s="19"/>
      <c r="U104" s="20"/>
      <c r="V104" s="19"/>
      <c r="W104" s="19"/>
      <c r="X104" s="19"/>
    </row>
    <row r="105" spans="1:24" ht="60.75" customHeight="1" x14ac:dyDescent="0.25">
      <c r="A105" s="181">
        <f>+'4.CAL ESPERADA Y OBSERVADA'!C98</f>
        <v>0</v>
      </c>
      <c r="B105" s="19"/>
      <c r="C105" s="19"/>
      <c r="D105" s="19"/>
      <c r="E105" s="19"/>
      <c r="F105" s="23"/>
      <c r="G105" s="23"/>
      <c r="H105" s="19"/>
      <c r="I105" s="20"/>
      <c r="J105" s="19"/>
      <c r="K105" s="19"/>
      <c r="L105" s="19"/>
      <c r="M105" s="20"/>
      <c r="N105" s="19"/>
      <c r="O105" s="19"/>
      <c r="P105" s="19"/>
      <c r="Q105" s="20"/>
      <c r="R105" s="19"/>
      <c r="S105" s="19"/>
      <c r="T105" s="19"/>
      <c r="U105" s="20"/>
      <c r="V105" s="19"/>
      <c r="W105" s="19"/>
      <c r="X105" s="19"/>
    </row>
    <row r="106" spans="1:24" ht="60.75" customHeight="1" x14ac:dyDescent="0.25">
      <c r="A106" s="181">
        <f>+'4.CAL ESPERADA Y OBSERVADA'!C99</f>
        <v>0</v>
      </c>
      <c r="B106" s="19"/>
      <c r="C106" s="19"/>
      <c r="D106" s="19"/>
      <c r="E106" s="19"/>
      <c r="F106" s="23"/>
      <c r="G106" s="23"/>
      <c r="H106" s="19"/>
      <c r="I106" s="20"/>
      <c r="J106" s="19"/>
      <c r="K106" s="19"/>
      <c r="L106" s="19"/>
      <c r="M106" s="20"/>
      <c r="N106" s="19"/>
      <c r="O106" s="19"/>
      <c r="P106" s="19"/>
      <c r="Q106" s="20"/>
      <c r="R106" s="19"/>
      <c r="S106" s="19"/>
      <c r="T106" s="19"/>
      <c r="U106" s="20"/>
      <c r="V106" s="19"/>
      <c r="W106" s="19"/>
      <c r="X106" s="19"/>
    </row>
    <row r="107" spans="1:24" ht="60.75" customHeight="1" x14ac:dyDescent="0.25">
      <c r="A107" s="181">
        <f>+'4.CAL ESPERADA Y OBSERVADA'!C100</f>
        <v>0</v>
      </c>
      <c r="B107" s="19"/>
      <c r="C107" s="19"/>
      <c r="D107" s="19"/>
      <c r="E107" s="19"/>
      <c r="F107" s="23"/>
      <c r="G107" s="23"/>
      <c r="H107" s="19"/>
      <c r="I107" s="20"/>
      <c r="J107" s="19"/>
      <c r="K107" s="19"/>
      <c r="L107" s="19"/>
      <c r="M107" s="20"/>
      <c r="N107" s="19"/>
      <c r="O107" s="19"/>
      <c r="P107" s="19"/>
      <c r="Q107" s="20"/>
      <c r="R107" s="19"/>
      <c r="S107" s="19"/>
      <c r="T107" s="19"/>
      <c r="U107" s="20"/>
      <c r="V107" s="19"/>
      <c r="W107" s="19"/>
      <c r="X107" s="19"/>
    </row>
    <row r="108" spans="1:24" ht="60.75" customHeight="1" x14ac:dyDescent="0.25">
      <c r="A108" s="181">
        <f>+'4.CAL ESPERADA Y OBSERVADA'!C101</f>
        <v>0</v>
      </c>
      <c r="B108" s="19"/>
      <c r="C108" s="19"/>
      <c r="D108" s="19"/>
      <c r="E108" s="19"/>
      <c r="F108" s="23"/>
      <c r="G108" s="23"/>
      <c r="H108" s="19"/>
      <c r="I108" s="20"/>
      <c r="J108" s="19"/>
      <c r="K108" s="19"/>
      <c r="L108" s="19"/>
      <c r="M108" s="20"/>
      <c r="N108" s="19"/>
      <c r="O108" s="19"/>
      <c r="P108" s="19"/>
      <c r="Q108" s="20"/>
      <c r="R108" s="19"/>
      <c r="S108" s="19"/>
      <c r="T108" s="19"/>
      <c r="U108" s="20"/>
      <c r="V108" s="19"/>
      <c r="W108" s="19"/>
      <c r="X108" s="19"/>
    </row>
    <row r="109" spans="1:24" ht="60.75" customHeight="1" x14ac:dyDescent="0.25">
      <c r="A109" s="181">
        <f>+'4.CAL ESPERADA Y OBSERVADA'!C102</f>
        <v>0</v>
      </c>
      <c r="B109" s="19"/>
      <c r="C109" s="19"/>
      <c r="D109" s="19"/>
      <c r="E109" s="19"/>
      <c r="F109" s="23"/>
      <c r="G109" s="23"/>
      <c r="H109" s="19"/>
      <c r="I109" s="20"/>
      <c r="J109" s="19"/>
      <c r="K109" s="19"/>
      <c r="L109" s="19"/>
      <c r="M109" s="20"/>
      <c r="N109" s="19"/>
      <c r="O109" s="19"/>
      <c r="P109" s="19"/>
      <c r="Q109" s="20"/>
      <c r="R109" s="19"/>
      <c r="S109" s="19"/>
      <c r="T109" s="19"/>
      <c r="U109" s="20"/>
      <c r="V109" s="19"/>
      <c r="W109" s="19"/>
      <c r="X109" s="19"/>
    </row>
    <row r="110" spans="1:24" ht="60.75" customHeight="1" x14ac:dyDescent="0.25">
      <c r="A110" s="181">
        <f>+'4.CAL ESPERADA Y OBSERVADA'!C103</f>
        <v>0</v>
      </c>
      <c r="B110" s="19"/>
      <c r="C110" s="19"/>
      <c r="D110" s="19"/>
      <c r="E110" s="19"/>
      <c r="F110" s="23"/>
      <c r="G110" s="23"/>
      <c r="H110" s="19"/>
      <c r="I110" s="20"/>
      <c r="J110" s="19"/>
      <c r="K110" s="19"/>
      <c r="L110" s="19"/>
      <c r="M110" s="20"/>
      <c r="N110" s="19"/>
      <c r="O110" s="19"/>
      <c r="P110" s="19"/>
      <c r="Q110" s="20"/>
      <c r="R110" s="19"/>
      <c r="S110" s="19"/>
      <c r="T110" s="19"/>
      <c r="U110" s="20"/>
      <c r="V110" s="19"/>
      <c r="W110" s="19"/>
      <c r="X110" s="19"/>
    </row>
    <row r="111" spans="1:24" ht="60.75" customHeight="1" x14ac:dyDescent="0.25">
      <c r="A111" s="181">
        <f>+'4.CAL ESPERADA Y OBSERVADA'!C104</f>
        <v>0</v>
      </c>
      <c r="B111" s="19"/>
      <c r="C111" s="19"/>
      <c r="D111" s="19"/>
      <c r="E111" s="19"/>
      <c r="F111" s="23"/>
      <c r="G111" s="23"/>
      <c r="H111" s="19"/>
      <c r="I111" s="20"/>
      <c r="J111" s="19"/>
      <c r="K111" s="19"/>
      <c r="L111" s="19"/>
      <c r="M111" s="20"/>
      <c r="N111" s="19"/>
      <c r="O111" s="19"/>
      <c r="P111" s="19"/>
      <c r="Q111" s="20"/>
      <c r="R111" s="19"/>
      <c r="S111" s="19"/>
      <c r="T111" s="19"/>
      <c r="U111" s="20"/>
      <c r="V111" s="19"/>
      <c r="W111" s="19"/>
      <c r="X111" s="19"/>
    </row>
  </sheetData>
  <sheetProtection algorithmName="SHA-512" hashValue="gmgkmrfsqmCd1Bue/CWrUUxfmp1BrGWVX1zh91Pun7UpZ0198/8RtItoXLG6iK645O+JYN1mH7Dhq3y8TIo08A==" saltValue="WBlc+eJFY8g5QgvJFtDd2w==" spinCount="100000" sheet="1" selectLockedCells="1" autoFilter="0"/>
  <mergeCells count="34">
    <mergeCell ref="A2:A4"/>
    <mergeCell ref="B2:C4"/>
    <mergeCell ref="D2:F2"/>
    <mergeCell ref="D3:F3"/>
    <mergeCell ref="D4:F4"/>
    <mergeCell ref="U5:X5"/>
    <mergeCell ref="U6:V6"/>
    <mergeCell ref="U7:V7"/>
    <mergeCell ref="U8:V8"/>
    <mergeCell ref="Q5:T5"/>
    <mergeCell ref="Q6:R6"/>
    <mergeCell ref="Q7:R7"/>
    <mergeCell ref="Q8:R8"/>
    <mergeCell ref="I6:J6"/>
    <mergeCell ref="M5:P5"/>
    <mergeCell ref="M6:N6"/>
    <mergeCell ref="I5:L5"/>
    <mergeCell ref="I7:J7"/>
    <mergeCell ref="I8:J8"/>
    <mergeCell ref="M7:N7"/>
    <mergeCell ref="M8:N8"/>
    <mergeCell ref="M9:N9"/>
    <mergeCell ref="M10:N10"/>
    <mergeCell ref="Q9:R9"/>
    <mergeCell ref="I9:J9"/>
    <mergeCell ref="U13:X13"/>
    <mergeCell ref="I12:X12"/>
    <mergeCell ref="I13:L13"/>
    <mergeCell ref="M13:P13"/>
    <mergeCell ref="U10:V10"/>
    <mergeCell ref="I10:J10"/>
    <mergeCell ref="Q10:R10"/>
    <mergeCell ref="Q13:T13"/>
    <mergeCell ref="U9:V9"/>
  </mergeCells>
  <conditionalFormatting sqref="K1:K1048576">
    <cfRule type="cellIs" dxfId="78" priority="13" operator="equal">
      <formula>"Cancelado"</formula>
    </cfRule>
    <cfRule type="cellIs" dxfId="77" priority="14" operator="equal">
      <formula>"Cerrado"</formula>
    </cfRule>
    <cfRule type="cellIs" dxfId="76" priority="15" operator="equal">
      <formula>"En ejecución"</formula>
    </cfRule>
    <cfRule type="cellIs" dxfId="75" priority="16" operator="equal">
      <formula>"Sin iniciar"</formula>
    </cfRule>
  </conditionalFormatting>
  <conditionalFormatting sqref="O15:O111">
    <cfRule type="cellIs" dxfId="74" priority="9" operator="equal">
      <formula>"Cancelado"</formula>
    </cfRule>
    <cfRule type="cellIs" dxfId="73" priority="10" operator="equal">
      <formula>"Cerrado"</formula>
    </cfRule>
    <cfRule type="cellIs" dxfId="72" priority="11" operator="equal">
      <formula>"En ejecución"</formula>
    </cfRule>
    <cfRule type="cellIs" dxfId="71" priority="12" operator="equal">
      <formula>"Sin iniciar"</formula>
    </cfRule>
  </conditionalFormatting>
  <conditionalFormatting sqref="S15:S111">
    <cfRule type="cellIs" dxfId="70" priority="5" operator="equal">
      <formula>"Cancelado"</formula>
    </cfRule>
    <cfRule type="cellIs" dxfId="69" priority="6" operator="equal">
      <formula>"Cerrado"</formula>
    </cfRule>
    <cfRule type="cellIs" dxfId="68" priority="7" operator="equal">
      <formula>"En ejecución"</formula>
    </cfRule>
    <cfRule type="cellIs" dxfId="67" priority="8" operator="equal">
      <formula>"Sin iniciar"</formula>
    </cfRule>
  </conditionalFormatting>
  <conditionalFormatting sqref="W15:W111">
    <cfRule type="cellIs" dxfId="66" priority="1" operator="equal">
      <formula>"Cancelado"</formula>
    </cfRule>
    <cfRule type="cellIs" dxfId="65" priority="2" operator="equal">
      <formula>"Cerrado"</formula>
    </cfRule>
    <cfRule type="cellIs" dxfId="64" priority="3" operator="equal">
      <formula>"En ejecución"</formula>
    </cfRule>
    <cfRule type="cellIs" dxfId="63" priority="4" operator="equal">
      <formula>"Sin iniciar"</formula>
    </cfRule>
  </conditionalFormatting>
  <dataValidations count="1">
    <dataValidation type="list" allowBlank="1" showInputMessage="1" showErrorMessage="1" sqref="S15:S111 O15:O111 K15:K111 W15:W111">
      <formula1>"Sin iniciar,En ejecución,Cerrado,Cancelado"</formula1>
    </dataValidation>
  </dataValidations>
  <pageMargins left="0.70866141732283472" right="0.70866141732283472" top="0.74803149606299213" bottom="0.74803149606299213" header="0.31496062992125984" footer="0.31496062992125984"/>
  <pageSetup scale="73" orientation="landscape" r:id="rId1"/>
  <drawing r:id="rId2"/>
  <legacyDrawing r:id="rId3"/>
  <tableParts count="1">
    <tablePart r:id="rId4"/>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O104"/>
  <sheetViews>
    <sheetView showGridLines="0" showZeros="0" zoomScale="85" zoomScaleNormal="85" workbookViewId="0">
      <selection activeCell="E8" sqref="E8"/>
    </sheetView>
  </sheetViews>
  <sheetFormatPr baseColWidth="10" defaultColWidth="11.42578125" defaultRowHeight="15" x14ac:dyDescent="0.25"/>
  <cols>
    <col min="1" max="1" width="35.5703125" style="182" customWidth="1"/>
    <col min="2" max="2" width="30" style="145" customWidth="1"/>
    <col min="3" max="3" width="21.140625" style="67" customWidth="1"/>
    <col min="4" max="4" width="23.42578125" style="164" customWidth="1"/>
    <col min="5" max="5" width="27.5703125" style="129" customWidth="1"/>
    <col min="6" max="6" width="26" style="129" customWidth="1"/>
    <col min="7" max="7" width="22.5703125" style="129" customWidth="1"/>
    <col min="8" max="9" width="28" style="129" customWidth="1"/>
    <col min="10" max="10" width="22.85546875" style="129" customWidth="1"/>
    <col min="11" max="12" width="25.28515625" style="129" customWidth="1"/>
    <col min="13" max="13" width="26.140625" style="129" customWidth="1"/>
    <col min="14" max="15" width="27.28515625" style="129" customWidth="1"/>
    <col min="16" max="16" width="44.5703125" style="129" customWidth="1"/>
    <col min="17" max="16384" width="11.42578125" style="129"/>
  </cols>
  <sheetData>
    <row r="2" spans="1:15" ht="21.75" customHeight="1" x14ac:dyDescent="0.25">
      <c r="A2" s="236"/>
      <c r="B2" s="237" t="s">
        <v>22</v>
      </c>
      <c r="C2" s="238"/>
      <c r="D2" s="293" t="s">
        <v>20</v>
      </c>
      <c r="E2" s="294"/>
      <c r="F2" s="295"/>
    </row>
    <row r="3" spans="1:15" ht="24.75" customHeight="1" x14ac:dyDescent="0.25">
      <c r="A3" s="236"/>
      <c r="B3" s="239"/>
      <c r="C3" s="240"/>
      <c r="D3" s="288" t="s">
        <v>1</v>
      </c>
      <c r="E3" s="288"/>
      <c r="F3" s="288"/>
    </row>
    <row r="4" spans="1:15" ht="24.75" customHeight="1" x14ac:dyDescent="0.25">
      <c r="A4" s="236"/>
      <c r="B4" s="241"/>
      <c r="C4" s="242"/>
      <c r="D4" s="288" t="s">
        <v>2</v>
      </c>
      <c r="E4" s="288"/>
      <c r="F4" s="288"/>
    </row>
    <row r="5" spans="1:15" ht="15.75" thickBot="1" x14ac:dyDescent="0.3"/>
    <row r="6" spans="1:15" ht="55.5" customHeight="1" thickTop="1" x14ac:dyDescent="0.25">
      <c r="A6" s="313"/>
      <c r="B6" s="313"/>
      <c r="C6" s="314"/>
      <c r="D6" s="310" t="s">
        <v>444</v>
      </c>
      <c r="E6" s="311"/>
      <c r="F6" s="312"/>
      <c r="G6" s="310" t="s">
        <v>445</v>
      </c>
      <c r="H6" s="311"/>
      <c r="I6" s="312"/>
      <c r="J6" s="310" t="s">
        <v>446</v>
      </c>
      <c r="K6" s="311"/>
      <c r="L6" s="312"/>
      <c r="M6" s="310" t="s">
        <v>447</v>
      </c>
      <c r="N6" s="311"/>
      <c r="O6" s="312"/>
    </row>
    <row r="7" spans="1:15" ht="63.75" customHeight="1" x14ac:dyDescent="0.25">
      <c r="A7" s="183" t="s">
        <v>448</v>
      </c>
      <c r="B7" s="184" t="s">
        <v>472</v>
      </c>
      <c r="C7" s="68" t="s">
        <v>473</v>
      </c>
      <c r="D7" s="184" t="s">
        <v>474</v>
      </c>
      <c r="E7" s="184" t="s">
        <v>475</v>
      </c>
      <c r="F7" s="184" t="s">
        <v>476</v>
      </c>
      <c r="G7" s="184" t="s">
        <v>477</v>
      </c>
      <c r="H7" s="184" t="s">
        <v>478</v>
      </c>
      <c r="I7" s="184" t="s">
        <v>479</v>
      </c>
      <c r="J7" s="184" t="s">
        <v>480</v>
      </c>
      <c r="K7" s="184" t="s">
        <v>481</v>
      </c>
      <c r="L7" s="184" t="s">
        <v>482</v>
      </c>
      <c r="M7" s="184" t="s">
        <v>483</v>
      </c>
      <c r="N7" s="184" t="s">
        <v>484</v>
      </c>
      <c r="O7" s="185" t="s">
        <v>485</v>
      </c>
    </row>
    <row r="8" spans="1:15" s="164" customFormat="1" ht="110.25" customHeight="1" x14ac:dyDescent="0.25">
      <c r="A8" s="186" t="str">
        <f>+'4.CAL ESPERADA Y OBSERVADA'!C8</f>
        <v xml:space="preserve">Socialización e implementación de la Encuesta de Clima de Seguridad adaptada por el SSFM. </v>
      </c>
      <c r="B8" s="186" t="str">
        <f>+'4.CAL ESPERADA Y OBSERVADA'!D8</f>
        <v>PROPORCIÓN DE PERSONAL QUE CONOCE LA SEGURIDAD DEL PACIENTE</v>
      </c>
      <c r="C8" s="69">
        <f>+'4.CAL ESPERADA Y OBSERVADA'!E8</f>
        <v>0.85</v>
      </c>
      <c r="D8" s="32"/>
      <c r="E8" s="33"/>
      <c r="F8" s="43"/>
      <c r="G8" s="32"/>
      <c r="H8" s="14"/>
      <c r="I8" s="43"/>
      <c r="J8" s="32"/>
      <c r="K8" s="14"/>
      <c r="L8" s="43"/>
      <c r="M8" s="32"/>
      <c r="N8" s="14"/>
      <c r="O8" s="43"/>
    </row>
    <row r="9" spans="1:15" s="164" customFormat="1" ht="32.25" customHeight="1" x14ac:dyDescent="0.25">
      <c r="A9" s="186">
        <f>+'4.CAL ESPERADA Y OBSERVADA'!C9</f>
        <v>0</v>
      </c>
      <c r="B9" s="186" t="str">
        <f>+'4.CAL ESPERADA Y OBSERVADA'!D9</f>
        <v/>
      </c>
      <c r="C9" s="69" t="str">
        <f>+'4.CAL ESPERADA Y OBSERVADA'!E9</f>
        <v/>
      </c>
      <c r="D9" s="32"/>
      <c r="E9" s="13"/>
      <c r="F9" s="43"/>
      <c r="G9" s="32"/>
      <c r="H9" s="13"/>
      <c r="I9" s="43"/>
      <c r="J9" s="32"/>
      <c r="K9" s="13"/>
      <c r="L9" s="43"/>
      <c r="M9" s="32"/>
      <c r="N9" s="13"/>
      <c r="O9" s="43"/>
    </row>
    <row r="10" spans="1:15" s="164" customFormat="1" ht="30" customHeight="1" x14ac:dyDescent="0.25">
      <c r="A10" s="186">
        <f>+'4.CAL ESPERADA Y OBSERVADA'!C10</f>
        <v>0</v>
      </c>
      <c r="B10" s="186" t="str">
        <f>+'4.CAL ESPERADA Y OBSERVADA'!D10</f>
        <v/>
      </c>
      <c r="C10" s="69" t="str">
        <f>+'4.CAL ESPERADA Y OBSERVADA'!E10</f>
        <v/>
      </c>
      <c r="D10" s="32"/>
      <c r="E10" s="14"/>
      <c r="F10" s="43"/>
      <c r="G10" s="32"/>
      <c r="H10" s="14"/>
      <c r="I10" s="43"/>
      <c r="J10" s="32"/>
      <c r="K10" s="14"/>
      <c r="L10" s="43"/>
      <c r="M10" s="32"/>
      <c r="N10" s="14"/>
      <c r="O10" s="43"/>
    </row>
    <row r="11" spans="1:15" s="164" customFormat="1" ht="30" customHeight="1" x14ac:dyDescent="0.25">
      <c r="A11" s="186">
        <f>+'4.CAL ESPERADA Y OBSERVADA'!C11</f>
        <v>0</v>
      </c>
      <c r="B11" s="186" t="str">
        <f>+'4.CAL ESPERADA Y OBSERVADA'!D11</f>
        <v/>
      </c>
      <c r="C11" s="69" t="str">
        <f>+'4.CAL ESPERADA Y OBSERVADA'!E11</f>
        <v/>
      </c>
      <c r="D11" s="32"/>
      <c r="E11" s="14"/>
      <c r="F11" s="43"/>
      <c r="G11" s="32"/>
      <c r="H11" s="14"/>
      <c r="I11" s="43"/>
      <c r="J11" s="32"/>
      <c r="K11" s="14"/>
      <c r="L11" s="43"/>
      <c r="M11" s="32"/>
      <c r="N11" s="14"/>
      <c r="O11" s="43"/>
    </row>
    <row r="12" spans="1:15" s="164" customFormat="1" ht="30" customHeight="1" x14ac:dyDescent="0.25">
      <c r="A12" s="186">
        <f>+'4.CAL ESPERADA Y OBSERVADA'!C12</f>
        <v>0</v>
      </c>
      <c r="B12" s="186" t="str">
        <f>+'4.CAL ESPERADA Y OBSERVADA'!D12</f>
        <v/>
      </c>
      <c r="C12" s="69" t="str">
        <f>+'4.CAL ESPERADA Y OBSERVADA'!E12</f>
        <v/>
      </c>
      <c r="D12" s="32"/>
      <c r="E12" s="14"/>
      <c r="F12" s="43"/>
      <c r="G12" s="32"/>
      <c r="H12" s="14"/>
      <c r="I12" s="43"/>
      <c r="J12" s="32"/>
      <c r="K12" s="14"/>
      <c r="L12" s="43"/>
      <c r="M12" s="32"/>
      <c r="N12" s="14"/>
      <c r="O12" s="43"/>
    </row>
    <row r="13" spans="1:15" s="164" customFormat="1" ht="30" customHeight="1" x14ac:dyDescent="0.25">
      <c r="A13" s="186">
        <f>+'4.CAL ESPERADA Y OBSERVADA'!C13</f>
        <v>0</v>
      </c>
      <c r="B13" s="186" t="str">
        <f>+'4.CAL ESPERADA Y OBSERVADA'!D13</f>
        <v/>
      </c>
      <c r="C13" s="69" t="str">
        <f>+'4.CAL ESPERADA Y OBSERVADA'!E13</f>
        <v/>
      </c>
      <c r="D13" s="32"/>
      <c r="E13" s="14"/>
      <c r="F13" s="43"/>
      <c r="G13" s="32"/>
      <c r="H13" s="14"/>
      <c r="I13" s="43"/>
      <c r="J13" s="32"/>
      <c r="K13" s="14"/>
      <c r="L13" s="43"/>
      <c r="M13" s="32"/>
      <c r="N13" s="14"/>
      <c r="O13" s="43"/>
    </row>
    <row r="14" spans="1:15" s="164" customFormat="1" ht="30" customHeight="1" x14ac:dyDescent="0.25">
      <c r="A14" s="186">
        <f>+'4.CAL ESPERADA Y OBSERVADA'!C14</f>
        <v>0</v>
      </c>
      <c r="B14" s="186" t="str">
        <f>+'4.CAL ESPERADA Y OBSERVADA'!D14</f>
        <v/>
      </c>
      <c r="C14" s="69" t="str">
        <f>+'4.CAL ESPERADA Y OBSERVADA'!E14</f>
        <v/>
      </c>
      <c r="D14" s="32"/>
      <c r="E14" s="14"/>
      <c r="F14" s="43"/>
      <c r="G14" s="32"/>
      <c r="H14" s="14"/>
      <c r="I14" s="43"/>
      <c r="J14" s="32"/>
      <c r="K14" s="14"/>
      <c r="L14" s="43"/>
      <c r="M14" s="32"/>
      <c r="N14" s="14"/>
      <c r="O14" s="43"/>
    </row>
    <row r="15" spans="1:15" s="164" customFormat="1" ht="30" customHeight="1" x14ac:dyDescent="0.25">
      <c r="A15" s="186">
        <f>+'4.CAL ESPERADA Y OBSERVADA'!C15</f>
        <v>0</v>
      </c>
      <c r="B15" s="186" t="str">
        <f>+'4.CAL ESPERADA Y OBSERVADA'!D15</f>
        <v/>
      </c>
      <c r="C15" s="69" t="str">
        <f>+'4.CAL ESPERADA Y OBSERVADA'!E15</f>
        <v/>
      </c>
      <c r="D15" s="32"/>
      <c r="E15" s="14"/>
      <c r="F15" s="43"/>
      <c r="G15" s="32"/>
      <c r="H15" s="14"/>
      <c r="I15" s="43"/>
      <c r="J15" s="32"/>
      <c r="K15" s="14"/>
      <c r="L15" s="43"/>
      <c r="M15" s="32"/>
      <c r="N15" s="14"/>
      <c r="O15" s="43"/>
    </row>
    <row r="16" spans="1:15" s="164" customFormat="1" ht="30" customHeight="1" x14ac:dyDescent="0.25">
      <c r="A16" s="186">
        <f>+'4.CAL ESPERADA Y OBSERVADA'!C16</f>
        <v>0</v>
      </c>
      <c r="B16" s="186" t="str">
        <f>+'4.CAL ESPERADA Y OBSERVADA'!D16</f>
        <v/>
      </c>
      <c r="C16" s="69" t="str">
        <f>+'4.CAL ESPERADA Y OBSERVADA'!E16</f>
        <v/>
      </c>
      <c r="D16" s="32"/>
      <c r="E16" s="14"/>
      <c r="F16" s="43"/>
      <c r="G16" s="32"/>
      <c r="H16" s="14"/>
      <c r="I16" s="43"/>
      <c r="J16" s="32"/>
      <c r="K16" s="14"/>
      <c r="L16" s="43"/>
      <c r="M16" s="32"/>
      <c r="N16" s="14"/>
      <c r="O16" s="43"/>
    </row>
    <row r="17" spans="1:15" s="164" customFormat="1" ht="30" customHeight="1" x14ac:dyDescent="0.25">
      <c r="A17" s="186">
        <f>+'4.CAL ESPERADA Y OBSERVADA'!C17</f>
        <v>0</v>
      </c>
      <c r="B17" s="186" t="str">
        <f>+'4.CAL ESPERADA Y OBSERVADA'!D17</f>
        <v/>
      </c>
      <c r="C17" s="69" t="str">
        <f>+'4.CAL ESPERADA Y OBSERVADA'!E17</f>
        <v/>
      </c>
      <c r="D17" s="32"/>
      <c r="E17" s="14"/>
      <c r="F17" s="43"/>
      <c r="G17" s="32"/>
      <c r="H17" s="14"/>
      <c r="I17" s="43"/>
      <c r="J17" s="32"/>
      <c r="K17" s="14"/>
      <c r="L17" s="43"/>
      <c r="M17" s="32"/>
      <c r="N17" s="14"/>
      <c r="O17" s="43"/>
    </row>
    <row r="18" spans="1:15" s="164" customFormat="1" ht="30" customHeight="1" x14ac:dyDescent="0.25">
      <c r="A18" s="186">
        <f>+'4.CAL ESPERADA Y OBSERVADA'!C18</f>
        <v>0</v>
      </c>
      <c r="B18" s="186" t="str">
        <f>+'4.CAL ESPERADA Y OBSERVADA'!D18</f>
        <v/>
      </c>
      <c r="C18" s="69" t="str">
        <f>+'4.CAL ESPERADA Y OBSERVADA'!E18</f>
        <v/>
      </c>
      <c r="D18" s="32"/>
      <c r="E18" s="14"/>
      <c r="F18" s="43"/>
      <c r="G18" s="32"/>
      <c r="H18" s="14"/>
      <c r="I18" s="43"/>
      <c r="J18" s="32"/>
      <c r="K18" s="14"/>
      <c r="L18" s="43"/>
      <c r="M18" s="32"/>
      <c r="N18" s="14"/>
      <c r="O18" s="43"/>
    </row>
    <row r="19" spans="1:15" s="164" customFormat="1" ht="30" customHeight="1" x14ac:dyDescent="0.25">
      <c r="A19" s="186">
        <f>+'4.CAL ESPERADA Y OBSERVADA'!C19</f>
        <v>0</v>
      </c>
      <c r="B19" s="186" t="str">
        <f>+'4.CAL ESPERADA Y OBSERVADA'!D19</f>
        <v/>
      </c>
      <c r="C19" s="69" t="str">
        <f>+'4.CAL ESPERADA Y OBSERVADA'!E19</f>
        <v/>
      </c>
      <c r="D19" s="32"/>
      <c r="E19" s="14"/>
      <c r="F19" s="43"/>
      <c r="G19" s="32"/>
      <c r="H19" s="14"/>
      <c r="I19" s="43"/>
      <c r="J19" s="32"/>
      <c r="K19" s="14"/>
      <c r="L19" s="43"/>
      <c r="M19" s="32"/>
      <c r="N19" s="14"/>
      <c r="O19" s="43"/>
    </row>
    <row r="20" spans="1:15" s="164" customFormat="1" ht="30" customHeight="1" x14ac:dyDescent="0.25">
      <c r="A20" s="186">
        <f>+'4.CAL ESPERADA Y OBSERVADA'!C20</f>
        <v>0</v>
      </c>
      <c r="B20" s="186" t="str">
        <f>+'4.CAL ESPERADA Y OBSERVADA'!D20</f>
        <v/>
      </c>
      <c r="C20" s="69" t="str">
        <f>+'4.CAL ESPERADA Y OBSERVADA'!E20</f>
        <v/>
      </c>
      <c r="D20" s="32"/>
      <c r="E20" s="14"/>
      <c r="F20" s="43"/>
      <c r="G20" s="32"/>
      <c r="H20" s="14"/>
      <c r="I20" s="43"/>
      <c r="J20" s="32"/>
      <c r="K20" s="14"/>
      <c r="L20" s="43"/>
      <c r="M20" s="32"/>
      <c r="N20" s="14"/>
      <c r="O20" s="43"/>
    </row>
    <row r="21" spans="1:15" s="164" customFormat="1" ht="30" customHeight="1" x14ac:dyDescent="0.25">
      <c r="A21" s="186">
        <f>+'4.CAL ESPERADA Y OBSERVADA'!C21</f>
        <v>0</v>
      </c>
      <c r="B21" s="186" t="str">
        <f>+'4.CAL ESPERADA Y OBSERVADA'!D21</f>
        <v/>
      </c>
      <c r="C21" s="69" t="str">
        <f>+'4.CAL ESPERADA Y OBSERVADA'!E21</f>
        <v/>
      </c>
      <c r="D21" s="32"/>
      <c r="E21" s="14"/>
      <c r="F21" s="43"/>
      <c r="G21" s="32"/>
      <c r="H21" s="14"/>
      <c r="I21" s="43"/>
      <c r="J21" s="32"/>
      <c r="K21" s="14"/>
      <c r="L21" s="43"/>
      <c r="M21" s="32"/>
      <c r="N21" s="14"/>
      <c r="O21" s="43"/>
    </row>
    <row r="22" spans="1:15" s="164" customFormat="1" ht="30" customHeight="1" x14ac:dyDescent="0.25">
      <c r="A22" s="186">
        <f>+'4.CAL ESPERADA Y OBSERVADA'!C22</f>
        <v>0</v>
      </c>
      <c r="B22" s="186" t="str">
        <f>+'4.CAL ESPERADA Y OBSERVADA'!D22</f>
        <v/>
      </c>
      <c r="C22" s="69" t="str">
        <f>+'4.CAL ESPERADA Y OBSERVADA'!E22</f>
        <v/>
      </c>
      <c r="D22" s="32"/>
      <c r="E22" s="14"/>
      <c r="F22" s="43"/>
      <c r="G22" s="32"/>
      <c r="H22" s="14"/>
      <c r="I22" s="43"/>
      <c r="J22" s="32"/>
      <c r="K22" s="14"/>
      <c r="L22" s="43"/>
      <c r="M22" s="32"/>
      <c r="N22" s="14"/>
      <c r="O22" s="43"/>
    </row>
    <row r="23" spans="1:15" s="164" customFormat="1" ht="30" customHeight="1" x14ac:dyDescent="0.25">
      <c r="A23" s="186">
        <f>+'4.CAL ESPERADA Y OBSERVADA'!C23</f>
        <v>0</v>
      </c>
      <c r="B23" s="186" t="str">
        <f>+'4.CAL ESPERADA Y OBSERVADA'!D23</f>
        <v/>
      </c>
      <c r="C23" s="69" t="str">
        <f>+'4.CAL ESPERADA Y OBSERVADA'!E23</f>
        <v/>
      </c>
      <c r="D23" s="32"/>
      <c r="E23" s="14"/>
      <c r="F23" s="43"/>
      <c r="G23" s="32"/>
      <c r="H23" s="14"/>
      <c r="I23" s="43"/>
      <c r="J23" s="32"/>
      <c r="K23" s="14"/>
      <c r="L23" s="43"/>
      <c r="M23" s="32"/>
      <c r="N23" s="14"/>
      <c r="O23" s="43"/>
    </row>
    <row r="24" spans="1:15" s="164" customFormat="1" ht="30" customHeight="1" x14ac:dyDescent="0.25">
      <c r="A24" s="186">
        <f>+'4.CAL ESPERADA Y OBSERVADA'!C24</f>
        <v>0</v>
      </c>
      <c r="B24" s="186" t="str">
        <f>+'4.CAL ESPERADA Y OBSERVADA'!D24</f>
        <v/>
      </c>
      <c r="C24" s="69" t="str">
        <f>+'4.CAL ESPERADA Y OBSERVADA'!E24</f>
        <v/>
      </c>
      <c r="D24" s="32"/>
      <c r="E24" s="14"/>
      <c r="F24" s="43"/>
      <c r="G24" s="32"/>
      <c r="H24" s="14"/>
      <c r="I24" s="43"/>
      <c r="J24" s="32"/>
      <c r="K24" s="14"/>
      <c r="L24" s="43"/>
      <c r="M24" s="32"/>
      <c r="N24" s="14"/>
      <c r="O24" s="43"/>
    </row>
    <row r="25" spans="1:15" s="164" customFormat="1" ht="30" customHeight="1" x14ac:dyDescent="0.25">
      <c r="A25" s="186">
        <f>+'4.CAL ESPERADA Y OBSERVADA'!C25</f>
        <v>0</v>
      </c>
      <c r="B25" s="186" t="str">
        <f>+'4.CAL ESPERADA Y OBSERVADA'!D25</f>
        <v/>
      </c>
      <c r="C25" s="69" t="str">
        <f>+'4.CAL ESPERADA Y OBSERVADA'!E25</f>
        <v/>
      </c>
      <c r="D25" s="32"/>
      <c r="E25" s="14"/>
      <c r="F25" s="43"/>
      <c r="G25" s="32"/>
      <c r="H25" s="14"/>
      <c r="I25" s="43"/>
      <c r="J25" s="32"/>
      <c r="K25" s="14"/>
      <c r="L25" s="43"/>
      <c r="M25" s="32"/>
      <c r="N25" s="14"/>
      <c r="O25" s="43"/>
    </row>
    <row r="26" spans="1:15" s="164" customFormat="1" ht="30" customHeight="1" x14ac:dyDescent="0.25">
      <c r="A26" s="186">
        <f>+'4.CAL ESPERADA Y OBSERVADA'!C26</f>
        <v>0</v>
      </c>
      <c r="B26" s="186" t="str">
        <f>+'4.CAL ESPERADA Y OBSERVADA'!D26</f>
        <v/>
      </c>
      <c r="C26" s="69" t="str">
        <f>+'4.CAL ESPERADA Y OBSERVADA'!E26</f>
        <v/>
      </c>
      <c r="D26" s="32"/>
      <c r="E26" s="14"/>
      <c r="F26" s="43"/>
      <c r="G26" s="32"/>
      <c r="H26" s="14"/>
      <c r="I26" s="43"/>
      <c r="J26" s="32"/>
      <c r="K26" s="14"/>
      <c r="L26" s="43"/>
      <c r="M26" s="32"/>
      <c r="N26" s="14"/>
      <c r="O26" s="43"/>
    </row>
    <row r="27" spans="1:15" s="164" customFormat="1" ht="30" customHeight="1" x14ac:dyDescent="0.25">
      <c r="A27" s="186">
        <f>+'4.CAL ESPERADA Y OBSERVADA'!C27</f>
        <v>0</v>
      </c>
      <c r="B27" s="186" t="str">
        <f>+'4.CAL ESPERADA Y OBSERVADA'!D27</f>
        <v/>
      </c>
      <c r="C27" s="69" t="str">
        <f>+'4.CAL ESPERADA Y OBSERVADA'!E27</f>
        <v/>
      </c>
      <c r="D27" s="32"/>
      <c r="E27" s="14"/>
      <c r="F27" s="43"/>
      <c r="G27" s="32"/>
      <c r="H27" s="14"/>
      <c r="I27" s="43"/>
      <c r="J27" s="32"/>
      <c r="K27" s="14"/>
      <c r="L27" s="43"/>
      <c r="M27" s="32"/>
      <c r="N27" s="14"/>
      <c r="O27" s="43"/>
    </row>
    <row r="28" spans="1:15" s="164" customFormat="1" ht="30" customHeight="1" x14ac:dyDescent="0.25">
      <c r="A28" s="186">
        <f>+'4.CAL ESPERADA Y OBSERVADA'!C28</f>
        <v>0</v>
      </c>
      <c r="B28" s="186" t="str">
        <f>+'4.CAL ESPERADA Y OBSERVADA'!D28</f>
        <v/>
      </c>
      <c r="C28" s="69" t="str">
        <f>+'4.CAL ESPERADA Y OBSERVADA'!E28</f>
        <v/>
      </c>
      <c r="D28" s="32"/>
      <c r="E28" s="14"/>
      <c r="F28" s="43"/>
      <c r="G28" s="32"/>
      <c r="H28" s="14"/>
      <c r="I28" s="43"/>
      <c r="J28" s="32"/>
      <c r="K28" s="14"/>
      <c r="L28" s="43"/>
      <c r="M28" s="32"/>
      <c r="N28" s="14"/>
      <c r="O28" s="43"/>
    </row>
    <row r="29" spans="1:15" s="164" customFormat="1" ht="30" customHeight="1" x14ac:dyDescent="0.25">
      <c r="A29" s="186">
        <f>+'4.CAL ESPERADA Y OBSERVADA'!C29</f>
        <v>0</v>
      </c>
      <c r="B29" s="186" t="str">
        <f>+'4.CAL ESPERADA Y OBSERVADA'!D29</f>
        <v/>
      </c>
      <c r="C29" s="69" t="str">
        <f>+'4.CAL ESPERADA Y OBSERVADA'!E29</f>
        <v/>
      </c>
      <c r="D29" s="32"/>
      <c r="E29" s="14"/>
      <c r="F29" s="43"/>
      <c r="G29" s="32"/>
      <c r="H29" s="14"/>
      <c r="I29" s="43"/>
      <c r="J29" s="32"/>
      <c r="K29" s="14"/>
      <c r="L29" s="43"/>
      <c r="M29" s="32"/>
      <c r="N29" s="14"/>
      <c r="O29" s="43"/>
    </row>
    <row r="30" spans="1:15" s="164" customFormat="1" ht="30" customHeight="1" x14ac:dyDescent="0.25">
      <c r="A30" s="186">
        <f>+'4.CAL ESPERADA Y OBSERVADA'!C30</f>
        <v>0</v>
      </c>
      <c r="B30" s="186" t="str">
        <f>+'4.CAL ESPERADA Y OBSERVADA'!D30</f>
        <v/>
      </c>
      <c r="C30" s="69" t="str">
        <f>+'4.CAL ESPERADA Y OBSERVADA'!E30</f>
        <v/>
      </c>
      <c r="D30" s="32"/>
      <c r="E30" s="14"/>
      <c r="F30" s="43"/>
      <c r="G30" s="32"/>
      <c r="H30" s="14"/>
      <c r="I30" s="43"/>
      <c r="J30" s="32"/>
      <c r="K30" s="14"/>
      <c r="L30" s="43"/>
      <c r="M30" s="32"/>
      <c r="N30" s="14"/>
      <c r="O30" s="43"/>
    </row>
    <row r="31" spans="1:15" s="164" customFormat="1" ht="30" customHeight="1" x14ac:dyDescent="0.25">
      <c r="A31" s="186">
        <f>+'4.CAL ESPERADA Y OBSERVADA'!C31</f>
        <v>0</v>
      </c>
      <c r="B31" s="186" t="str">
        <f>+'4.CAL ESPERADA Y OBSERVADA'!D31</f>
        <v/>
      </c>
      <c r="C31" s="69" t="str">
        <f>+'4.CAL ESPERADA Y OBSERVADA'!E31</f>
        <v/>
      </c>
      <c r="D31" s="32"/>
      <c r="E31" s="14"/>
      <c r="F31" s="43"/>
      <c r="G31" s="32"/>
      <c r="H31" s="14"/>
      <c r="I31" s="43"/>
      <c r="J31" s="32"/>
      <c r="K31" s="14"/>
      <c r="L31" s="43"/>
      <c r="M31" s="32"/>
      <c r="N31" s="14"/>
      <c r="O31" s="43"/>
    </row>
    <row r="32" spans="1:15" s="164" customFormat="1" ht="30" customHeight="1" x14ac:dyDescent="0.25">
      <c r="A32" s="186">
        <f>+'4.CAL ESPERADA Y OBSERVADA'!C32</f>
        <v>0</v>
      </c>
      <c r="B32" s="186" t="str">
        <f>+'4.CAL ESPERADA Y OBSERVADA'!D32</f>
        <v/>
      </c>
      <c r="C32" s="69" t="str">
        <f>+'4.CAL ESPERADA Y OBSERVADA'!E32</f>
        <v/>
      </c>
      <c r="D32" s="32"/>
      <c r="E32" s="14"/>
      <c r="F32" s="43"/>
      <c r="G32" s="32"/>
      <c r="H32" s="14"/>
      <c r="I32" s="43"/>
      <c r="J32" s="32"/>
      <c r="K32" s="14"/>
      <c r="L32" s="43"/>
      <c r="M32" s="32"/>
      <c r="N32" s="14"/>
      <c r="O32" s="43"/>
    </row>
    <row r="33" spans="1:15" s="164" customFormat="1" ht="30" customHeight="1" x14ac:dyDescent="0.25">
      <c r="A33" s="186">
        <f>+'4.CAL ESPERADA Y OBSERVADA'!C33</f>
        <v>0</v>
      </c>
      <c r="B33" s="186" t="str">
        <f>+'4.CAL ESPERADA Y OBSERVADA'!D33</f>
        <v/>
      </c>
      <c r="C33" s="69" t="str">
        <f>+'4.CAL ESPERADA Y OBSERVADA'!E33</f>
        <v/>
      </c>
      <c r="D33" s="32"/>
      <c r="E33" s="14"/>
      <c r="F33" s="43"/>
      <c r="G33" s="32"/>
      <c r="H33" s="14"/>
      <c r="I33" s="43"/>
      <c r="J33" s="32"/>
      <c r="K33" s="14"/>
      <c r="L33" s="43"/>
      <c r="M33" s="32"/>
      <c r="N33" s="14"/>
      <c r="O33" s="43"/>
    </row>
    <row r="34" spans="1:15" s="164" customFormat="1" ht="30" customHeight="1" x14ac:dyDescent="0.25">
      <c r="A34" s="186">
        <f>+'4.CAL ESPERADA Y OBSERVADA'!C34</f>
        <v>0</v>
      </c>
      <c r="B34" s="186" t="str">
        <f>+'4.CAL ESPERADA Y OBSERVADA'!D34</f>
        <v/>
      </c>
      <c r="C34" s="69" t="str">
        <f>+'4.CAL ESPERADA Y OBSERVADA'!E34</f>
        <v/>
      </c>
      <c r="D34" s="32"/>
      <c r="E34" s="14"/>
      <c r="F34" s="43"/>
      <c r="G34" s="32"/>
      <c r="H34" s="14"/>
      <c r="I34" s="43"/>
      <c r="J34" s="32"/>
      <c r="K34" s="14"/>
      <c r="L34" s="43"/>
      <c r="M34" s="32"/>
      <c r="N34" s="14"/>
      <c r="O34" s="43"/>
    </row>
    <row r="35" spans="1:15" s="164" customFormat="1" ht="30" customHeight="1" x14ac:dyDescent="0.25">
      <c r="A35" s="186">
        <f>+'4.CAL ESPERADA Y OBSERVADA'!C35</f>
        <v>0</v>
      </c>
      <c r="B35" s="186" t="str">
        <f>+'4.CAL ESPERADA Y OBSERVADA'!D35</f>
        <v/>
      </c>
      <c r="C35" s="69" t="str">
        <f>+'4.CAL ESPERADA Y OBSERVADA'!E35</f>
        <v/>
      </c>
      <c r="D35" s="32"/>
      <c r="E35" s="14"/>
      <c r="F35" s="43"/>
      <c r="G35" s="32"/>
      <c r="H35" s="14"/>
      <c r="I35" s="43"/>
      <c r="J35" s="32"/>
      <c r="K35" s="14"/>
      <c r="L35" s="43"/>
      <c r="M35" s="32"/>
      <c r="N35" s="14"/>
      <c r="O35" s="43"/>
    </row>
    <row r="36" spans="1:15" s="164" customFormat="1" ht="30" customHeight="1" x14ac:dyDescent="0.25">
      <c r="A36" s="186">
        <f>+'4.CAL ESPERADA Y OBSERVADA'!C36</f>
        <v>0</v>
      </c>
      <c r="B36" s="186" t="str">
        <f>+'4.CAL ESPERADA Y OBSERVADA'!D36</f>
        <v/>
      </c>
      <c r="C36" s="69" t="str">
        <f>+'4.CAL ESPERADA Y OBSERVADA'!E36</f>
        <v/>
      </c>
      <c r="D36" s="32"/>
      <c r="E36" s="14"/>
      <c r="F36" s="43"/>
      <c r="G36" s="32"/>
      <c r="H36" s="14"/>
      <c r="I36" s="43"/>
      <c r="J36" s="32"/>
      <c r="K36" s="14"/>
      <c r="L36" s="43"/>
      <c r="M36" s="32"/>
      <c r="N36" s="14"/>
      <c r="O36" s="43"/>
    </row>
    <row r="37" spans="1:15" s="164" customFormat="1" ht="30" customHeight="1" x14ac:dyDescent="0.25">
      <c r="A37" s="186">
        <f>+'4.CAL ESPERADA Y OBSERVADA'!C37</f>
        <v>0</v>
      </c>
      <c r="B37" s="186" t="str">
        <f>+'4.CAL ESPERADA Y OBSERVADA'!D37</f>
        <v/>
      </c>
      <c r="C37" s="69" t="str">
        <f>+'4.CAL ESPERADA Y OBSERVADA'!E37</f>
        <v/>
      </c>
      <c r="D37" s="32"/>
      <c r="E37" s="14"/>
      <c r="F37" s="43"/>
      <c r="G37" s="32"/>
      <c r="H37" s="14"/>
      <c r="I37" s="43"/>
      <c r="J37" s="32"/>
      <c r="K37" s="14"/>
      <c r="L37" s="43"/>
      <c r="M37" s="32"/>
      <c r="N37" s="14"/>
      <c r="O37" s="43"/>
    </row>
    <row r="38" spans="1:15" s="164" customFormat="1" ht="30" customHeight="1" x14ac:dyDescent="0.25">
      <c r="A38" s="186">
        <f>+'4.CAL ESPERADA Y OBSERVADA'!C38</f>
        <v>0</v>
      </c>
      <c r="B38" s="186" t="str">
        <f>+'4.CAL ESPERADA Y OBSERVADA'!D38</f>
        <v/>
      </c>
      <c r="C38" s="69" t="str">
        <f>+'4.CAL ESPERADA Y OBSERVADA'!E38</f>
        <v/>
      </c>
      <c r="D38" s="32"/>
      <c r="E38" s="14"/>
      <c r="F38" s="43"/>
      <c r="G38" s="32"/>
      <c r="H38" s="14"/>
      <c r="I38" s="43"/>
      <c r="J38" s="32"/>
      <c r="K38" s="14"/>
      <c r="L38" s="43"/>
      <c r="M38" s="32"/>
      <c r="N38" s="14"/>
      <c r="O38" s="43"/>
    </row>
    <row r="39" spans="1:15" s="164" customFormat="1" ht="30" customHeight="1" x14ac:dyDescent="0.25">
      <c r="A39" s="186">
        <f>+'4.CAL ESPERADA Y OBSERVADA'!C39</f>
        <v>0</v>
      </c>
      <c r="B39" s="186" t="str">
        <f>+'4.CAL ESPERADA Y OBSERVADA'!D39</f>
        <v/>
      </c>
      <c r="C39" s="69" t="str">
        <f>+'4.CAL ESPERADA Y OBSERVADA'!E39</f>
        <v/>
      </c>
      <c r="D39" s="32"/>
      <c r="E39" s="14"/>
      <c r="F39" s="43"/>
      <c r="G39" s="32"/>
      <c r="H39" s="14"/>
      <c r="I39" s="43"/>
      <c r="J39" s="32"/>
      <c r="K39" s="14"/>
      <c r="L39" s="43"/>
      <c r="M39" s="32"/>
      <c r="N39" s="14"/>
      <c r="O39" s="43"/>
    </row>
    <row r="40" spans="1:15" s="164" customFormat="1" ht="30" customHeight="1" x14ac:dyDescent="0.25">
      <c r="A40" s="186">
        <f>+'4.CAL ESPERADA Y OBSERVADA'!C40</f>
        <v>0</v>
      </c>
      <c r="B40" s="186" t="str">
        <f>+'4.CAL ESPERADA Y OBSERVADA'!D40</f>
        <v/>
      </c>
      <c r="C40" s="69" t="str">
        <f>+'4.CAL ESPERADA Y OBSERVADA'!E40</f>
        <v/>
      </c>
      <c r="D40" s="32"/>
      <c r="E40" s="14"/>
      <c r="F40" s="43"/>
      <c r="G40" s="32"/>
      <c r="H40" s="14"/>
      <c r="I40" s="43"/>
      <c r="J40" s="32"/>
      <c r="K40" s="14"/>
      <c r="L40" s="43"/>
      <c r="M40" s="32"/>
      <c r="N40" s="14"/>
      <c r="O40" s="43"/>
    </row>
    <row r="41" spans="1:15" s="164" customFormat="1" ht="30" customHeight="1" x14ac:dyDescent="0.25">
      <c r="A41" s="186">
        <f>+'4.CAL ESPERADA Y OBSERVADA'!C41</f>
        <v>0</v>
      </c>
      <c r="B41" s="186" t="str">
        <f>+'4.CAL ESPERADA Y OBSERVADA'!D41</f>
        <v/>
      </c>
      <c r="C41" s="69" t="str">
        <f>+'4.CAL ESPERADA Y OBSERVADA'!E41</f>
        <v/>
      </c>
      <c r="D41" s="32"/>
      <c r="E41" s="14"/>
      <c r="F41" s="43"/>
      <c r="G41" s="32"/>
      <c r="H41" s="14"/>
      <c r="I41" s="43"/>
      <c r="J41" s="32"/>
      <c r="K41" s="14"/>
      <c r="L41" s="43"/>
      <c r="M41" s="32"/>
      <c r="N41" s="14"/>
      <c r="O41" s="43"/>
    </row>
    <row r="42" spans="1:15" s="164" customFormat="1" ht="30" customHeight="1" x14ac:dyDescent="0.25">
      <c r="A42" s="186">
        <f>+'4.CAL ESPERADA Y OBSERVADA'!C42</f>
        <v>0</v>
      </c>
      <c r="B42" s="186" t="str">
        <f>+'4.CAL ESPERADA Y OBSERVADA'!D42</f>
        <v/>
      </c>
      <c r="C42" s="69" t="str">
        <f>+'4.CAL ESPERADA Y OBSERVADA'!E42</f>
        <v/>
      </c>
      <c r="D42" s="32"/>
      <c r="E42" s="14"/>
      <c r="F42" s="43"/>
      <c r="G42" s="32"/>
      <c r="H42" s="14"/>
      <c r="I42" s="43"/>
      <c r="J42" s="32"/>
      <c r="K42" s="14"/>
      <c r="L42" s="43"/>
      <c r="M42" s="32"/>
      <c r="N42" s="14"/>
      <c r="O42" s="43"/>
    </row>
    <row r="43" spans="1:15" s="164" customFormat="1" ht="30" customHeight="1" x14ac:dyDescent="0.25">
      <c r="A43" s="186">
        <f>+'4.CAL ESPERADA Y OBSERVADA'!C43</f>
        <v>0</v>
      </c>
      <c r="B43" s="186" t="str">
        <f>+'4.CAL ESPERADA Y OBSERVADA'!D43</f>
        <v/>
      </c>
      <c r="C43" s="69" t="str">
        <f>+'4.CAL ESPERADA Y OBSERVADA'!E43</f>
        <v/>
      </c>
      <c r="D43" s="32"/>
      <c r="E43" s="14"/>
      <c r="F43" s="43"/>
      <c r="G43" s="32"/>
      <c r="H43" s="14"/>
      <c r="I43" s="43"/>
      <c r="J43" s="32"/>
      <c r="K43" s="14"/>
      <c r="L43" s="43"/>
      <c r="M43" s="32"/>
      <c r="N43" s="14"/>
      <c r="O43" s="43"/>
    </row>
    <row r="44" spans="1:15" s="164" customFormat="1" ht="30" customHeight="1" x14ac:dyDescent="0.25">
      <c r="A44" s="186">
        <f>+'4.CAL ESPERADA Y OBSERVADA'!C44</f>
        <v>0</v>
      </c>
      <c r="B44" s="186" t="str">
        <f>+'4.CAL ESPERADA Y OBSERVADA'!D44</f>
        <v/>
      </c>
      <c r="C44" s="69" t="str">
        <f>+'4.CAL ESPERADA Y OBSERVADA'!E44</f>
        <v/>
      </c>
      <c r="D44" s="32"/>
      <c r="E44" s="14"/>
      <c r="F44" s="43"/>
      <c r="G44" s="32"/>
      <c r="H44" s="14"/>
      <c r="I44" s="43"/>
      <c r="J44" s="32"/>
      <c r="K44" s="14"/>
      <c r="L44" s="43"/>
      <c r="M44" s="32"/>
      <c r="N44" s="14"/>
      <c r="O44" s="43"/>
    </row>
    <row r="45" spans="1:15" s="164" customFormat="1" ht="30" customHeight="1" x14ac:dyDescent="0.25">
      <c r="A45" s="186">
        <f>+'4.CAL ESPERADA Y OBSERVADA'!C45</f>
        <v>0</v>
      </c>
      <c r="B45" s="186" t="str">
        <f>+'4.CAL ESPERADA Y OBSERVADA'!D45</f>
        <v/>
      </c>
      <c r="C45" s="69" t="str">
        <f>+'4.CAL ESPERADA Y OBSERVADA'!E45</f>
        <v/>
      </c>
      <c r="D45" s="32"/>
      <c r="E45" s="14"/>
      <c r="F45" s="43"/>
      <c r="G45" s="32"/>
      <c r="H45" s="14"/>
      <c r="I45" s="43"/>
      <c r="J45" s="32"/>
      <c r="K45" s="14"/>
      <c r="L45" s="43"/>
      <c r="M45" s="32"/>
      <c r="N45" s="14"/>
      <c r="O45" s="43"/>
    </row>
    <row r="46" spans="1:15" s="164" customFormat="1" ht="30" customHeight="1" x14ac:dyDescent="0.25">
      <c r="A46" s="186">
        <f>+'4.CAL ESPERADA Y OBSERVADA'!C46</f>
        <v>0</v>
      </c>
      <c r="B46" s="186" t="str">
        <f>+'4.CAL ESPERADA Y OBSERVADA'!D46</f>
        <v/>
      </c>
      <c r="C46" s="69" t="str">
        <f>+'4.CAL ESPERADA Y OBSERVADA'!E46</f>
        <v/>
      </c>
      <c r="D46" s="32"/>
      <c r="E46" s="14"/>
      <c r="F46" s="43"/>
      <c r="G46" s="32"/>
      <c r="H46" s="14"/>
      <c r="I46" s="43"/>
      <c r="J46" s="32"/>
      <c r="K46" s="14"/>
      <c r="L46" s="43"/>
      <c r="M46" s="32"/>
      <c r="N46" s="14"/>
      <c r="O46" s="43"/>
    </row>
    <row r="47" spans="1:15" s="164" customFormat="1" ht="30" customHeight="1" x14ac:dyDescent="0.25">
      <c r="A47" s="186">
        <f>+'4.CAL ESPERADA Y OBSERVADA'!C47</f>
        <v>0</v>
      </c>
      <c r="B47" s="186" t="str">
        <f>+'4.CAL ESPERADA Y OBSERVADA'!D47</f>
        <v/>
      </c>
      <c r="C47" s="69" t="str">
        <f>+'4.CAL ESPERADA Y OBSERVADA'!E47</f>
        <v/>
      </c>
      <c r="D47" s="32"/>
      <c r="E47" s="14"/>
      <c r="F47" s="43"/>
      <c r="G47" s="32"/>
      <c r="H47" s="14"/>
      <c r="I47" s="43"/>
      <c r="J47" s="32"/>
      <c r="K47" s="14"/>
      <c r="L47" s="43"/>
      <c r="M47" s="32"/>
      <c r="N47" s="14"/>
      <c r="O47" s="43"/>
    </row>
    <row r="48" spans="1:15" s="164" customFormat="1" ht="30" customHeight="1" x14ac:dyDescent="0.25">
      <c r="A48" s="186">
        <f>+'4.CAL ESPERADA Y OBSERVADA'!C48</f>
        <v>0</v>
      </c>
      <c r="B48" s="186" t="str">
        <f>+'4.CAL ESPERADA Y OBSERVADA'!D48</f>
        <v/>
      </c>
      <c r="C48" s="69" t="str">
        <f>+'4.CAL ESPERADA Y OBSERVADA'!E48</f>
        <v/>
      </c>
      <c r="D48" s="32"/>
      <c r="E48" s="14"/>
      <c r="F48" s="43"/>
      <c r="G48" s="32"/>
      <c r="H48" s="14"/>
      <c r="I48" s="43"/>
      <c r="J48" s="32"/>
      <c r="K48" s="14"/>
      <c r="L48" s="43"/>
      <c r="M48" s="32"/>
      <c r="N48" s="14"/>
      <c r="O48" s="43"/>
    </row>
    <row r="49" spans="1:15" s="164" customFormat="1" ht="30" customHeight="1" x14ac:dyDescent="0.25">
      <c r="A49" s="186">
        <f>+'4.CAL ESPERADA Y OBSERVADA'!C49</f>
        <v>0</v>
      </c>
      <c r="B49" s="186" t="str">
        <f>+'4.CAL ESPERADA Y OBSERVADA'!D49</f>
        <v/>
      </c>
      <c r="C49" s="69" t="str">
        <f>+'4.CAL ESPERADA Y OBSERVADA'!E49</f>
        <v/>
      </c>
      <c r="D49" s="32"/>
      <c r="E49" s="14"/>
      <c r="F49" s="43"/>
      <c r="G49" s="32"/>
      <c r="H49" s="14"/>
      <c r="I49" s="43"/>
      <c r="J49" s="32"/>
      <c r="K49" s="14"/>
      <c r="L49" s="43"/>
      <c r="M49" s="32"/>
      <c r="N49" s="14"/>
      <c r="O49" s="43"/>
    </row>
    <row r="50" spans="1:15" s="164" customFormat="1" ht="30" customHeight="1" x14ac:dyDescent="0.25">
      <c r="A50" s="186">
        <f>+'4.CAL ESPERADA Y OBSERVADA'!C50</f>
        <v>0</v>
      </c>
      <c r="B50" s="186" t="str">
        <f>+'4.CAL ESPERADA Y OBSERVADA'!D50</f>
        <v/>
      </c>
      <c r="C50" s="69" t="str">
        <f>+'4.CAL ESPERADA Y OBSERVADA'!E50</f>
        <v/>
      </c>
      <c r="D50" s="32"/>
      <c r="E50" s="14"/>
      <c r="F50" s="43"/>
      <c r="G50" s="32"/>
      <c r="H50" s="14"/>
      <c r="I50" s="43"/>
      <c r="J50" s="32"/>
      <c r="K50" s="14"/>
      <c r="L50" s="43"/>
      <c r="M50" s="32"/>
      <c r="N50" s="14"/>
      <c r="O50" s="43"/>
    </row>
    <row r="51" spans="1:15" s="164" customFormat="1" ht="30" customHeight="1" x14ac:dyDescent="0.25">
      <c r="A51" s="186">
        <f>+'4.CAL ESPERADA Y OBSERVADA'!C51</f>
        <v>0</v>
      </c>
      <c r="B51" s="186" t="str">
        <f>+'4.CAL ESPERADA Y OBSERVADA'!D51</f>
        <v/>
      </c>
      <c r="C51" s="69" t="str">
        <f>+'4.CAL ESPERADA Y OBSERVADA'!E51</f>
        <v/>
      </c>
      <c r="D51" s="32"/>
      <c r="E51" s="14"/>
      <c r="F51" s="43"/>
      <c r="G51" s="32"/>
      <c r="H51" s="14"/>
      <c r="I51" s="43"/>
      <c r="J51" s="32"/>
      <c r="K51" s="14"/>
      <c r="L51" s="43"/>
      <c r="M51" s="32"/>
      <c r="N51" s="14"/>
      <c r="O51" s="43"/>
    </row>
    <row r="52" spans="1:15" s="164" customFormat="1" ht="30" customHeight="1" x14ac:dyDescent="0.25">
      <c r="A52" s="186">
        <f>+'4.CAL ESPERADA Y OBSERVADA'!C52</f>
        <v>0</v>
      </c>
      <c r="B52" s="186" t="str">
        <f>+'4.CAL ESPERADA Y OBSERVADA'!D52</f>
        <v/>
      </c>
      <c r="C52" s="69" t="str">
        <f>+'4.CAL ESPERADA Y OBSERVADA'!E52</f>
        <v/>
      </c>
      <c r="D52" s="32"/>
      <c r="E52" s="14"/>
      <c r="F52" s="43"/>
      <c r="G52" s="32"/>
      <c r="H52" s="14"/>
      <c r="I52" s="43"/>
      <c r="J52" s="32"/>
      <c r="K52" s="14"/>
      <c r="L52" s="43"/>
      <c r="M52" s="32"/>
      <c r="N52" s="14"/>
      <c r="O52" s="43"/>
    </row>
    <row r="53" spans="1:15" s="164" customFormat="1" ht="30" customHeight="1" x14ac:dyDescent="0.25">
      <c r="A53" s="186">
        <f>+'4.CAL ESPERADA Y OBSERVADA'!C53</f>
        <v>0</v>
      </c>
      <c r="B53" s="186" t="str">
        <f>+'4.CAL ESPERADA Y OBSERVADA'!D53</f>
        <v/>
      </c>
      <c r="C53" s="69" t="str">
        <f>+'4.CAL ESPERADA Y OBSERVADA'!E53</f>
        <v/>
      </c>
      <c r="D53" s="32"/>
      <c r="E53" s="14"/>
      <c r="F53" s="43"/>
      <c r="G53" s="32"/>
      <c r="H53" s="14"/>
      <c r="I53" s="43"/>
      <c r="J53" s="32"/>
      <c r="K53" s="14"/>
      <c r="L53" s="43"/>
      <c r="M53" s="32"/>
      <c r="N53" s="14"/>
      <c r="O53" s="43"/>
    </row>
    <row r="54" spans="1:15" s="164" customFormat="1" ht="30" customHeight="1" x14ac:dyDescent="0.25">
      <c r="A54" s="186">
        <f>+'4.CAL ESPERADA Y OBSERVADA'!C54</f>
        <v>0</v>
      </c>
      <c r="B54" s="186" t="str">
        <f>+'4.CAL ESPERADA Y OBSERVADA'!D54</f>
        <v/>
      </c>
      <c r="C54" s="69" t="str">
        <f>+'4.CAL ESPERADA Y OBSERVADA'!E54</f>
        <v/>
      </c>
      <c r="D54" s="32"/>
      <c r="E54" s="14"/>
      <c r="F54" s="43"/>
      <c r="G54" s="32"/>
      <c r="H54" s="14"/>
      <c r="I54" s="43"/>
      <c r="J54" s="32"/>
      <c r="K54" s="14"/>
      <c r="L54" s="43"/>
      <c r="M54" s="32"/>
      <c r="N54" s="14"/>
      <c r="O54" s="43"/>
    </row>
    <row r="55" spans="1:15" s="164" customFormat="1" ht="30" customHeight="1" x14ac:dyDescent="0.25">
      <c r="A55" s="186">
        <f>+'4.CAL ESPERADA Y OBSERVADA'!C55</f>
        <v>0</v>
      </c>
      <c r="B55" s="186" t="str">
        <f>+'4.CAL ESPERADA Y OBSERVADA'!D55</f>
        <v/>
      </c>
      <c r="C55" s="69" t="str">
        <f>+'4.CAL ESPERADA Y OBSERVADA'!E55</f>
        <v/>
      </c>
      <c r="D55" s="32"/>
      <c r="E55" s="14"/>
      <c r="F55" s="43"/>
      <c r="G55" s="32"/>
      <c r="H55" s="14"/>
      <c r="I55" s="43"/>
      <c r="J55" s="32"/>
      <c r="K55" s="14"/>
      <c r="L55" s="43"/>
      <c r="M55" s="32"/>
      <c r="N55" s="14"/>
      <c r="O55" s="43"/>
    </row>
    <row r="56" spans="1:15" s="164" customFormat="1" ht="30" customHeight="1" x14ac:dyDescent="0.25">
      <c r="A56" s="186">
        <f>+'4.CAL ESPERADA Y OBSERVADA'!C56</f>
        <v>0</v>
      </c>
      <c r="B56" s="186" t="str">
        <f>+'4.CAL ESPERADA Y OBSERVADA'!D56</f>
        <v/>
      </c>
      <c r="C56" s="69" t="str">
        <f>+'4.CAL ESPERADA Y OBSERVADA'!E56</f>
        <v/>
      </c>
      <c r="D56" s="32"/>
      <c r="E56" s="14"/>
      <c r="F56" s="43"/>
      <c r="G56" s="32"/>
      <c r="H56" s="14"/>
      <c r="I56" s="43"/>
      <c r="J56" s="32"/>
      <c r="K56" s="14"/>
      <c r="L56" s="43"/>
      <c r="M56" s="32"/>
      <c r="N56" s="14"/>
      <c r="O56" s="43"/>
    </row>
    <row r="57" spans="1:15" s="164" customFormat="1" ht="30" customHeight="1" x14ac:dyDescent="0.25">
      <c r="A57" s="186">
        <f>+'4.CAL ESPERADA Y OBSERVADA'!C57</f>
        <v>0</v>
      </c>
      <c r="B57" s="186" t="str">
        <f>+'4.CAL ESPERADA Y OBSERVADA'!D57</f>
        <v/>
      </c>
      <c r="C57" s="69" t="str">
        <f>+'4.CAL ESPERADA Y OBSERVADA'!E57</f>
        <v/>
      </c>
      <c r="D57" s="32"/>
      <c r="E57" s="14"/>
      <c r="F57" s="43"/>
      <c r="G57" s="32"/>
      <c r="H57" s="14"/>
      <c r="I57" s="43"/>
      <c r="J57" s="32"/>
      <c r="K57" s="14"/>
      <c r="L57" s="43"/>
      <c r="M57" s="32"/>
      <c r="N57" s="14"/>
      <c r="O57" s="43"/>
    </row>
    <row r="58" spans="1:15" s="164" customFormat="1" ht="30" customHeight="1" x14ac:dyDescent="0.25">
      <c r="A58" s="186">
        <f>+'4.CAL ESPERADA Y OBSERVADA'!C58</f>
        <v>0</v>
      </c>
      <c r="B58" s="186" t="str">
        <f>+'4.CAL ESPERADA Y OBSERVADA'!D58</f>
        <v/>
      </c>
      <c r="C58" s="69" t="str">
        <f>+'4.CAL ESPERADA Y OBSERVADA'!E58</f>
        <v/>
      </c>
      <c r="D58" s="32"/>
      <c r="E58" s="14"/>
      <c r="F58" s="43"/>
      <c r="G58" s="32"/>
      <c r="H58" s="14"/>
      <c r="I58" s="43"/>
      <c r="J58" s="32"/>
      <c r="K58" s="14"/>
      <c r="L58" s="43"/>
      <c r="M58" s="32"/>
      <c r="N58" s="14"/>
      <c r="O58" s="43"/>
    </row>
    <row r="59" spans="1:15" s="164" customFormat="1" ht="30" customHeight="1" x14ac:dyDescent="0.25">
      <c r="A59" s="186">
        <f>+'4.CAL ESPERADA Y OBSERVADA'!C59</f>
        <v>0</v>
      </c>
      <c r="B59" s="186" t="str">
        <f>+'4.CAL ESPERADA Y OBSERVADA'!D59</f>
        <v/>
      </c>
      <c r="C59" s="69" t="str">
        <f>+'4.CAL ESPERADA Y OBSERVADA'!E59</f>
        <v/>
      </c>
      <c r="D59" s="32"/>
      <c r="E59" s="14"/>
      <c r="F59" s="43"/>
      <c r="G59" s="32"/>
      <c r="H59" s="14"/>
      <c r="I59" s="43"/>
      <c r="J59" s="32"/>
      <c r="K59" s="14"/>
      <c r="L59" s="43"/>
      <c r="M59" s="32"/>
      <c r="N59" s="14"/>
      <c r="O59" s="43"/>
    </row>
    <row r="60" spans="1:15" s="164" customFormat="1" ht="30" customHeight="1" x14ac:dyDescent="0.25">
      <c r="A60" s="186">
        <f>+'4.CAL ESPERADA Y OBSERVADA'!C60</f>
        <v>0</v>
      </c>
      <c r="B60" s="186" t="str">
        <f>+'4.CAL ESPERADA Y OBSERVADA'!D60</f>
        <v/>
      </c>
      <c r="C60" s="69" t="str">
        <f>+'4.CAL ESPERADA Y OBSERVADA'!E60</f>
        <v/>
      </c>
      <c r="D60" s="32"/>
      <c r="E60" s="14"/>
      <c r="F60" s="43"/>
      <c r="G60" s="32"/>
      <c r="H60" s="14"/>
      <c r="I60" s="43"/>
      <c r="J60" s="32"/>
      <c r="K60" s="14"/>
      <c r="L60" s="43"/>
      <c r="M60" s="32"/>
      <c r="N60" s="14"/>
      <c r="O60" s="43"/>
    </row>
    <row r="61" spans="1:15" s="164" customFormat="1" ht="30" customHeight="1" x14ac:dyDescent="0.25">
      <c r="A61" s="186">
        <f>+'4.CAL ESPERADA Y OBSERVADA'!C61</f>
        <v>0</v>
      </c>
      <c r="B61" s="186" t="str">
        <f>+'4.CAL ESPERADA Y OBSERVADA'!D61</f>
        <v/>
      </c>
      <c r="C61" s="69" t="str">
        <f>+'4.CAL ESPERADA Y OBSERVADA'!E61</f>
        <v/>
      </c>
      <c r="D61" s="32"/>
      <c r="E61" s="14"/>
      <c r="F61" s="43"/>
      <c r="G61" s="32"/>
      <c r="H61" s="14"/>
      <c r="I61" s="43"/>
      <c r="J61" s="32"/>
      <c r="K61" s="14"/>
      <c r="L61" s="43"/>
      <c r="M61" s="32"/>
      <c r="N61" s="14"/>
      <c r="O61" s="43"/>
    </row>
    <row r="62" spans="1:15" s="164" customFormat="1" ht="30" customHeight="1" x14ac:dyDescent="0.25">
      <c r="A62" s="186">
        <f>+'4.CAL ESPERADA Y OBSERVADA'!C62</f>
        <v>0</v>
      </c>
      <c r="B62" s="186" t="str">
        <f>+'4.CAL ESPERADA Y OBSERVADA'!D62</f>
        <v/>
      </c>
      <c r="C62" s="69" t="str">
        <f>+'4.CAL ESPERADA Y OBSERVADA'!E62</f>
        <v/>
      </c>
      <c r="D62" s="32"/>
      <c r="E62" s="14"/>
      <c r="F62" s="43"/>
      <c r="G62" s="32"/>
      <c r="H62" s="14"/>
      <c r="I62" s="43"/>
      <c r="J62" s="32"/>
      <c r="K62" s="14"/>
      <c r="L62" s="43"/>
      <c r="M62" s="32"/>
      <c r="N62" s="14"/>
      <c r="O62" s="43"/>
    </row>
    <row r="63" spans="1:15" s="164" customFormat="1" ht="30" customHeight="1" x14ac:dyDescent="0.25">
      <c r="A63" s="186">
        <f>+'4.CAL ESPERADA Y OBSERVADA'!C63</f>
        <v>0</v>
      </c>
      <c r="B63" s="186" t="str">
        <f>+'4.CAL ESPERADA Y OBSERVADA'!D63</f>
        <v/>
      </c>
      <c r="C63" s="69" t="str">
        <f>+'4.CAL ESPERADA Y OBSERVADA'!E63</f>
        <v/>
      </c>
      <c r="D63" s="32"/>
      <c r="E63" s="14"/>
      <c r="F63" s="43"/>
      <c r="G63" s="32"/>
      <c r="H63" s="14"/>
      <c r="I63" s="43"/>
      <c r="J63" s="32"/>
      <c r="K63" s="14"/>
      <c r="L63" s="43"/>
      <c r="M63" s="32"/>
      <c r="N63" s="14"/>
      <c r="O63" s="43"/>
    </row>
    <row r="64" spans="1:15" s="164" customFormat="1" ht="30" customHeight="1" x14ac:dyDescent="0.25">
      <c r="A64" s="186">
        <f>+'4.CAL ESPERADA Y OBSERVADA'!C64</f>
        <v>0</v>
      </c>
      <c r="B64" s="186" t="str">
        <f>+'4.CAL ESPERADA Y OBSERVADA'!D64</f>
        <v/>
      </c>
      <c r="C64" s="69" t="str">
        <f>+'4.CAL ESPERADA Y OBSERVADA'!E64</f>
        <v/>
      </c>
      <c r="D64" s="32"/>
      <c r="E64" s="14"/>
      <c r="F64" s="43"/>
      <c r="G64" s="32"/>
      <c r="H64" s="14"/>
      <c r="I64" s="43"/>
      <c r="J64" s="32"/>
      <c r="K64" s="14"/>
      <c r="L64" s="43"/>
      <c r="M64" s="32"/>
      <c r="N64" s="14"/>
      <c r="O64" s="43"/>
    </row>
    <row r="65" spans="1:15" s="164" customFormat="1" ht="30" customHeight="1" x14ac:dyDescent="0.25">
      <c r="A65" s="186">
        <f>+'4.CAL ESPERADA Y OBSERVADA'!C65</f>
        <v>0</v>
      </c>
      <c r="B65" s="186" t="str">
        <f>+'4.CAL ESPERADA Y OBSERVADA'!D65</f>
        <v/>
      </c>
      <c r="C65" s="69" t="str">
        <f>+'4.CAL ESPERADA Y OBSERVADA'!E65</f>
        <v/>
      </c>
      <c r="D65" s="32"/>
      <c r="E65" s="14"/>
      <c r="F65" s="43"/>
      <c r="G65" s="32"/>
      <c r="H65" s="14"/>
      <c r="I65" s="43"/>
      <c r="J65" s="32"/>
      <c r="K65" s="14"/>
      <c r="L65" s="43"/>
      <c r="M65" s="32"/>
      <c r="N65" s="14"/>
      <c r="O65" s="43"/>
    </row>
    <row r="66" spans="1:15" s="164" customFormat="1" ht="30" customHeight="1" x14ac:dyDescent="0.25">
      <c r="A66" s="186">
        <f>+'4.CAL ESPERADA Y OBSERVADA'!C66</f>
        <v>0</v>
      </c>
      <c r="B66" s="186" t="str">
        <f>+'4.CAL ESPERADA Y OBSERVADA'!D66</f>
        <v/>
      </c>
      <c r="C66" s="69" t="str">
        <f>+'4.CAL ESPERADA Y OBSERVADA'!E66</f>
        <v/>
      </c>
      <c r="D66" s="32"/>
      <c r="E66" s="14"/>
      <c r="F66" s="43"/>
      <c r="G66" s="32"/>
      <c r="H66" s="14"/>
      <c r="I66" s="43"/>
      <c r="J66" s="32"/>
      <c r="K66" s="14"/>
      <c r="L66" s="43"/>
      <c r="M66" s="32"/>
      <c r="N66" s="14"/>
      <c r="O66" s="43"/>
    </row>
    <row r="67" spans="1:15" s="164" customFormat="1" ht="30" customHeight="1" x14ac:dyDescent="0.25">
      <c r="A67" s="186">
        <f>+'4.CAL ESPERADA Y OBSERVADA'!C67</f>
        <v>0</v>
      </c>
      <c r="B67" s="186" t="str">
        <f>+'4.CAL ESPERADA Y OBSERVADA'!D67</f>
        <v/>
      </c>
      <c r="C67" s="69" t="str">
        <f>+'4.CAL ESPERADA Y OBSERVADA'!E67</f>
        <v/>
      </c>
      <c r="D67" s="32"/>
      <c r="E67" s="14"/>
      <c r="F67" s="43"/>
      <c r="G67" s="32"/>
      <c r="H67" s="14"/>
      <c r="I67" s="43"/>
      <c r="J67" s="32"/>
      <c r="K67" s="14"/>
      <c r="L67" s="43"/>
      <c r="M67" s="32"/>
      <c r="N67" s="14"/>
      <c r="O67" s="43"/>
    </row>
    <row r="68" spans="1:15" s="164" customFormat="1" ht="30" customHeight="1" x14ac:dyDescent="0.25">
      <c r="A68" s="186">
        <f>+'4.CAL ESPERADA Y OBSERVADA'!C68</f>
        <v>0</v>
      </c>
      <c r="B68" s="186" t="str">
        <f>+'4.CAL ESPERADA Y OBSERVADA'!D68</f>
        <v/>
      </c>
      <c r="C68" s="69" t="str">
        <f>+'4.CAL ESPERADA Y OBSERVADA'!E68</f>
        <v/>
      </c>
      <c r="D68" s="32"/>
      <c r="E68" s="14"/>
      <c r="F68" s="43"/>
      <c r="G68" s="32"/>
      <c r="H68" s="14"/>
      <c r="I68" s="43"/>
      <c r="J68" s="32"/>
      <c r="K68" s="14"/>
      <c r="L68" s="43"/>
      <c r="M68" s="32"/>
      <c r="N68" s="14"/>
      <c r="O68" s="43"/>
    </row>
    <row r="69" spans="1:15" s="164" customFormat="1" ht="30" customHeight="1" x14ac:dyDescent="0.25">
      <c r="A69" s="186">
        <f>+'4.CAL ESPERADA Y OBSERVADA'!C69</f>
        <v>0</v>
      </c>
      <c r="B69" s="186" t="str">
        <f>+'4.CAL ESPERADA Y OBSERVADA'!D69</f>
        <v/>
      </c>
      <c r="C69" s="69" t="str">
        <f>+'4.CAL ESPERADA Y OBSERVADA'!E69</f>
        <v/>
      </c>
      <c r="D69" s="32"/>
      <c r="E69" s="14"/>
      <c r="F69" s="43"/>
      <c r="G69" s="32"/>
      <c r="H69" s="14"/>
      <c r="I69" s="43"/>
      <c r="J69" s="32"/>
      <c r="K69" s="14"/>
      <c r="L69" s="43"/>
      <c r="M69" s="32"/>
      <c r="N69" s="14"/>
      <c r="O69" s="43"/>
    </row>
    <row r="70" spans="1:15" s="164" customFormat="1" ht="30" customHeight="1" x14ac:dyDescent="0.25">
      <c r="A70" s="186">
        <f>+'4.CAL ESPERADA Y OBSERVADA'!C70</f>
        <v>0</v>
      </c>
      <c r="B70" s="186" t="str">
        <f>+'4.CAL ESPERADA Y OBSERVADA'!D70</f>
        <v/>
      </c>
      <c r="C70" s="69" t="str">
        <f>+'4.CAL ESPERADA Y OBSERVADA'!E70</f>
        <v/>
      </c>
      <c r="D70" s="32"/>
      <c r="E70" s="14"/>
      <c r="F70" s="43"/>
      <c r="G70" s="32"/>
      <c r="H70" s="14"/>
      <c r="I70" s="43"/>
      <c r="J70" s="32"/>
      <c r="K70" s="14"/>
      <c r="L70" s="43"/>
      <c r="M70" s="32"/>
      <c r="N70" s="14"/>
      <c r="O70" s="43"/>
    </row>
    <row r="71" spans="1:15" s="164" customFormat="1" ht="30" customHeight="1" x14ac:dyDescent="0.25">
      <c r="A71" s="186">
        <f>+'4.CAL ESPERADA Y OBSERVADA'!C71</f>
        <v>0</v>
      </c>
      <c r="B71" s="186" t="str">
        <f>+'4.CAL ESPERADA Y OBSERVADA'!D71</f>
        <v/>
      </c>
      <c r="C71" s="69" t="str">
        <f>+'4.CAL ESPERADA Y OBSERVADA'!E71</f>
        <v/>
      </c>
      <c r="D71" s="32"/>
      <c r="E71" s="14"/>
      <c r="F71" s="43"/>
      <c r="G71" s="32"/>
      <c r="H71" s="14"/>
      <c r="I71" s="43"/>
      <c r="J71" s="32"/>
      <c r="K71" s="14"/>
      <c r="L71" s="43"/>
      <c r="M71" s="32"/>
      <c r="N71" s="14"/>
      <c r="O71" s="43"/>
    </row>
    <row r="72" spans="1:15" s="164" customFormat="1" ht="30" customHeight="1" x14ac:dyDescent="0.25">
      <c r="A72" s="186">
        <f>+'4.CAL ESPERADA Y OBSERVADA'!C72</f>
        <v>0</v>
      </c>
      <c r="B72" s="186" t="str">
        <f>+'4.CAL ESPERADA Y OBSERVADA'!D72</f>
        <v/>
      </c>
      <c r="C72" s="69" t="str">
        <f>+'4.CAL ESPERADA Y OBSERVADA'!E72</f>
        <v/>
      </c>
      <c r="D72" s="32"/>
      <c r="E72" s="14"/>
      <c r="F72" s="43"/>
      <c r="G72" s="32"/>
      <c r="H72" s="14"/>
      <c r="I72" s="43"/>
      <c r="J72" s="32"/>
      <c r="K72" s="14"/>
      <c r="L72" s="43"/>
      <c r="M72" s="32"/>
      <c r="N72" s="14"/>
      <c r="O72" s="43"/>
    </row>
    <row r="73" spans="1:15" s="164" customFormat="1" ht="30" customHeight="1" x14ac:dyDescent="0.25">
      <c r="A73" s="186">
        <f>+'4.CAL ESPERADA Y OBSERVADA'!C73</f>
        <v>0</v>
      </c>
      <c r="B73" s="186" t="str">
        <f>+'4.CAL ESPERADA Y OBSERVADA'!D73</f>
        <v/>
      </c>
      <c r="C73" s="69" t="str">
        <f>+'4.CAL ESPERADA Y OBSERVADA'!E73</f>
        <v/>
      </c>
      <c r="D73" s="32"/>
      <c r="E73" s="14"/>
      <c r="F73" s="43"/>
      <c r="G73" s="32"/>
      <c r="H73" s="14"/>
      <c r="I73" s="43"/>
      <c r="J73" s="32"/>
      <c r="K73" s="14"/>
      <c r="L73" s="43"/>
      <c r="M73" s="32"/>
      <c r="N73" s="14"/>
      <c r="O73" s="43"/>
    </row>
    <row r="74" spans="1:15" s="164" customFormat="1" ht="30" customHeight="1" x14ac:dyDescent="0.25">
      <c r="A74" s="186">
        <f>+'4.CAL ESPERADA Y OBSERVADA'!C74</f>
        <v>0</v>
      </c>
      <c r="B74" s="186" t="str">
        <f>+'4.CAL ESPERADA Y OBSERVADA'!D74</f>
        <v/>
      </c>
      <c r="C74" s="69" t="str">
        <f>+'4.CAL ESPERADA Y OBSERVADA'!E74</f>
        <v/>
      </c>
      <c r="D74" s="32"/>
      <c r="E74" s="14"/>
      <c r="F74" s="43"/>
      <c r="G74" s="32"/>
      <c r="H74" s="14"/>
      <c r="I74" s="43"/>
      <c r="J74" s="32"/>
      <c r="K74" s="14"/>
      <c r="L74" s="43"/>
      <c r="M74" s="32"/>
      <c r="N74" s="14"/>
      <c r="O74" s="43"/>
    </row>
    <row r="75" spans="1:15" s="164" customFormat="1" ht="30" customHeight="1" x14ac:dyDescent="0.25">
      <c r="A75" s="186">
        <f>+'4.CAL ESPERADA Y OBSERVADA'!C75</f>
        <v>0</v>
      </c>
      <c r="B75" s="186" t="str">
        <f>+'4.CAL ESPERADA Y OBSERVADA'!D75</f>
        <v/>
      </c>
      <c r="C75" s="69" t="str">
        <f>+'4.CAL ESPERADA Y OBSERVADA'!E75</f>
        <v/>
      </c>
      <c r="D75" s="32"/>
      <c r="E75" s="14"/>
      <c r="F75" s="43"/>
      <c r="G75" s="32"/>
      <c r="H75" s="14"/>
      <c r="I75" s="43"/>
      <c r="J75" s="32"/>
      <c r="K75" s="14"/>
      <c r="L75" s="43"/>
      <c r="M75" s="32"/>
      <c r="N75" s="14"/>
      <c r="O75" s="43"/>
    </row>
    <row r="76" spans="1:15" s="164" customFormat="1" ht="30" customHeight="1" x14ac:dyDescent="0.25">
      <c r="A76" s="186">
        <f>+'4.CAL ESPERADA Y OBSERVADA'!C76</f>
        <v>0</v>
      </c>
      <c r="B76" s="186" t="str">
        <f>+'4.CAL ESPERADA Y OBSERVADA'!D76</f>
        <v/>
      </c>
      <c r="C76" s="69" t="str">
        <f>+'4.CAL ESPERADA Y OBSERVADA'!E76</f>
        <v/>
      </c>
      <c r="D76" s="32"/>
      <c r="E76" s="14"/>
      <c r="F76" s="43"/>
      <c r="G76" s="32"/>
      <c r="H76" s="14"/>
      <c r="I76" s="43"/>
      <c r="J76" s="32"/>
      <c r="K76" s="14"/>
      <c r="L76" s="43"/>
      <c r="M76" s="32"/>
      <c r="N76" s="14"/>
      <c r="O76" s="43"/>
    </row>
    <row r="77" spans="1:15" s="164" customFormat="1" ht="30" customHeight="1" x14ac:dyDescent="0.25">
      <c r="A77" s="186">
        <f>+'4.CAL ESPERADA Y OBSERVADA'!C77</f>
        <v>0</v>
      </c>
      <c r="B77" s="186" t="str">
        <f>+'4.CAL ESPERADA Y OBSERVADA'!D77</f>
        <v/>
      </c>
      <c r="C77" s="69" t="str">
        <f>+'4.CAL ESPERADA Y OBSERVADA'!E77</f>
        <v/>
      </c>
      <c r="D77" s="32"/>
      <c r="E77" s="14"/>
      <c r="F77" s="43"/>
      <c r="G77" s="32"/>
      <c r="H77" s="14"/>
      <c r="I77" s="43"/>
      <c r="J77" s="32"/>
      <c r="K77" s="14"/>
      <c r="L77" s="43"/>
      <c r="M77" s="32"/>
      <c r="N77" s="14"/>
      <c r="O77" s="43"/>
    </row>
    <row r="78" spans="1:15" s="164" customFormat="1" ht="30" customHeight="1" x14ac:dyDescent="0.25">
      <c r="A78" s="186">
        <f>+'4.CAL ESPERADA Y OBSERVADA'!C78</f>
        <v>0</v>
      </c>
      <c r="B78" s="186" t="str">
        <f>+'4.CAL ESPERADA Y OBSERVADA'!D78</f>
        <v/>
      </c>
      <c r="C78" s="69" t="str">
        <f>+'4.CAL ESPERADA Y OBSERVADA'!E78</f>
        <v/>
      </c>
      <c r="D78" s="32"/>
      <c r="E78" s="14"/>
      <c r="F78" s="43"/>
      <c r="G78" s="32"/>
      <c r="H78" s="14"/>
      <c r="I78" s="43"/>
      <c r="J78" s="32"/>
      <c r="K78" s="14"/>
      <c r="L78" s="43"/>
      <c r="M78" s="32"/>
      <c r="N78" s="14"/>
      <c r="O78" s="43"/>
    </row>
    <row r="79" spans="1:15" s="164" customFormat="1" ht="30" customHeight="1" x14ac:dyDescent="0.25">
      <c r="A79" s="186">
        <f>+'4.CAL ESPERADA Y OBSERVADA'!C79</f>
        <v>0</v>
      </c>
      <c r="B79" s="186" t="str">
        <f>+'4.CAL ESPERADA Y OBSERVADA'!D79</f>
        <v/>
      </c>
      <c r="C79" s="69" t="str">
        <f>+'4.CAL ESPERADA Y OBSERVADA'!E79</f>
        <v/>
      </c>
      <c r="D79" s="32"/>
      <c r="E79" s="14"/>
      <c r="F79" s="43"/>
      <c r="G79" s="32"/>
      <c r="H79" s="14"/>
      <c r="I79" s="43"/>
      <c r="J79" s="32"/>
      <c r="K79" s="14"/>
      <c r="L79" s="43"/>
      <c r="M79" s="32"/>
      <c r="N79" s="14"/>
      <c r="O79" s="43"/>
    </row>
    <row r="80" spans="1:15" s="164" customFormat="1" ht="30" customHeight="1" x14ac:dyDescent="0.25">
      <c r="A80" s="186">
        <f>+'4.CAL ESPERADA Y OBSERVADA'!C80</f>
        <v>0</v>
      </c>
      <c r="B80" s="186" t="str">
        <f>+'4.CAL ESPERADA Y OBSERVADA'!D80</f>
        <v/>
      </c>
      <c r="C80" s="69" t="str">
        <f>+'4.CAL ESPERADA Y OBSERVADA'!E80</f>
        <v/>
      </c>
      <c r="D80" s="32"/>
      <c r="E80" s="14"/>
      <c r="F80" s="43"/>
      <c r="G80" s="32"/>
      <c r="H80" s="14"/>
      <c r="I80" s="43"/>
      <c r="J80" s="32"/>
      <c r="K80" s="14"/>
      <c r="L80" s="43"/>
      <c r="M80" s="32"/>
      <c r="N80" s="14"/>
      <c r="O80" s="43"/>
    </row>
    <row r="81" spans="1:15" s="164" customFormat="1" ht="30" customHeight="1" x14ac:dyDescent="0.25">
      <c r="A81" s="186">
        <f>+'4.CAL ESPERADA Y OBSERVADA'!C81</f>
        <v>0</v>
      </c>
      <c r="B81" s="186" t="str">
        <f>+'4.CAL ESPERADA Y OBSERVADA'!D81</f>
        <v/>
      </c>
      <c r="C81" s="69" t="str">
        <f>+'4.CAL ESPERADA Y OBSERVADA'!E81</f>
        <v/>
      </c>
      <c r="D81" s="32"/>
      <c r="E81" s="14"/>
      <c r="F81" s="43"/>
      <c r="G81" s="32"/>
      <c r="H81" s="14"/>
      <c r="I81" s="43"/>
      <c r="J81" s="32"/>
      <c r="K81" s="14"/>
      <c r="L81" s="43"/>
      <c r="M81" s="32"/>
      <c r="N81" s="14"/>
      <c r="O81" s="43"/>
    </row>
    <row r="82" spans="1:15" s="164" customFormat="1" ht="30" customHeight="1" x14ac:dyDescent="0.25">
      <c r="A82" s="186">
        <f>+'4.CAL ESPERADA Y OBSERVADA'!C82</f>
        <v>0</v>
      </c>
      <c r="B82" s="186" t="str">
        <f>+'4.CAL ESPERADA Y OBSERVADA'!D82</f>
        <v/>
      </c>
      <c r="C82" s="69" t="str">
        <f>+'4.CAL ESPERADA Y OBSERVADA'!E82</f>
        <v/>
      </c>
      <c r="D82" s="32"/>
      <c r="E82" s="14"/>
      <c r="F82" s="43"/>
      <c r="G82" s="32"/>
      <c r="H82" s="14"/>
      <c r="I82" s="43"/>
      <c r="J82" s="32"/>
      <c r="K82" s="14"/>
      <c r="L82" s="43"/>
      <c r="M82" s="32"/>
      <c r="N82" s="14"/>
      <c r="O82" s="43"/>
    </row>
    <row r="83" spans="1:15" s="164" customFormat="1" ht="30" customHeight="1" x14ac:dyDescent="0.25">
      <c r="A83" s="186">
        <f>+'4.CAL ESPERADA Y OBSERVADA'!C83</f>
        <v>0</v>
      </c>
      <c r="B83" s="186" t="str">
        <f>+'4.CAL ESPERADA Y OBSERVADA'!D83</f>
        <v/>
      </c>
      <c r="C83" s="69" t="str">
        <f>+'4.CAL ESPERADA Y OBSERVADA'!E83</f>
        <v/>
      </c>
      <c r="D83" s="32"/>
      <c r="E83" s="14"/>
      <c r="F83" s="43"/>
      <c r="G83" s="32"/>
      <c r="H83" s="14"/>
      <c r="I83" s="43"/>
      <c r="J83" s="32"/>
      <c r="K83" s="14"/>
      <c r="L83" s="43"/>
      <c r="M83" s="32"/>
      <c r="N83" s="14"/>
      <c r="O83" s="43"/>
    </row>
    <row r="84" spans="1:15" s="164" customFormat="1" ht="30" customHeight="1" x14ac:dyDescent="0.25">
      <c r="A84" s="186">
        <f>+'4.CAL ESPERADA Y OBSERVADA'!C84</f>
        <v>0</v>
      </c>
      <c r="B84" s="186" t="str">
        <f>+'4.CAL ESPERADA Y OBSERVADA'!D84</f>
        <v/>
      </c>
      <c r="C84" s="69" t="str">
        <f>+'4.CAL ESPERADA Y OBSERVADA'!E84</f>
        <v/>
      </c>
      <c r="D84" s="32"/>
      <c r="E84" s="14"/>
      <c r="F84" s="43"/>
      <c r="G84" s="32"/>
      <c r="H84" s="14"/>
      <c r="I84" s="43"/>
      <c r="J84" s="32"/>
      <c r="K84" s="14"/>
      <c r="L84" s="43"/>
      <c r="M84" s="32"/>
      <c r="N84" s="14"/>
      <c r="O84" s="43"/>
    </row>
    <row r="85" spans="1:15" s="164" customFormat="1" ht="30" customHeight="1" x14ac:dyDescent="0.25">
      <c r="A85" s="186">
        <f>+'4.CAL ESPERADA Y OBSERVADA'!C85</f>
        <v>0</v>
      </c>
      <c r="B85" s="186" t="str">
        <f>+'4.CAL ESPERADA Y OBSERVADA'!D85</f>
        <v/>
      </c>
      <c r="C85" s="69" t="str">
        <f>+'4.CAL ESPERADA Y OBSERVADA'!E85</f>
        <v/>
      </c>
      <c r="D85" s="32"/>
      <c r="E85" s="14"/>
      <c r="F85" s="43"/>
      <c r="G85" s="32"/>
      <c r="H85" s="14"/>
      <c r="I85" s="43"/>
      <c r="J85" s="32"/>
      <c r="K85" s="14"/>
      <c r="L85" s="43"/>
      <c r="M85" s="32"/>
      <c r="N85" s="14"/>
      <c r="O85" s="43"/>
    </row>
    <row r="86" spans="1:15" s="164" customFormat="1" ht="30" customHeight="1" x14ac:dyDescent="0.25">
      <c r="A86" s="186">
        <f>+'4.CAL ESPERADA Y OBSERVADA'!C86</f>
        <v>0</v>
      </c>
      <c r="B86" s="186" t="str">
        <f>+'4.CAL ESPERADA Y OBSERVADA'!D86</f>
        <v/>
      </c>
      <c r="C86" s="69" t="str">
        <f>+'4.CAL ESPERADA Y OBSERVADA'!E86</f>
        <v/>
      </c>
      <c r="D86" s="32"/>
      <c r="E86" s="14"/>
      <c r="F86" s="43"/>
      <c r="G86" s="32"/>
      <c r="H86" s="14"/>
      <c r="I86" s="43"/>
      <c r="J86" s="32"/>
      <c r="K86" s="14"/>
      <c r="L86" s="43"/>
      <c r="M86" s="32"/>
      <c r="N86" s="14"/>
      <c r="O86" s="43"/>
    </row>
    <row r="87" spans="1:15" s="164" customFormat="1" ht="30" customHeight="1" x14ac:dyDescent="0.25">
      <c r="A87" s="186">
        <f>+'4.CAL ESPERADA Y OBSERVADA'!C87</f>
        <v>0</v>
      </c>
      <c r="B87" s="186" t="str">
        <f>+'4.CAL ESPERADA Y OBSERVADA'!D87</f>
        <v/>
      </c>
      <c r="C87" s="69" t="str">
        <f>+'4.CAL ESPERADA Y OBSERVADA'!E87</f>
        <v/>
      </c>
      <c r="D87" s="32"/>
      <c r="E87" s="14"/>
      <c r="F87" s="43"/>
      <c r="G87" s="32"/>
      <c r="H87" s="14"/>
      <c r="I87" s="43"/>
      <c r="J87" s="32"/>
      <c r="K87" s="14"/>
      <c r="L87" s="43"/>
      <c r="M87" s="32"/>
      <c r="N87" s="14"/>
      <c r="O87" s="43"/>
    </row>
    <row r="88" spans="1:15" s="164" customFormat="1" ht="30" customHeight="1" x14ac:dyDescent="0.25">
      <c r="A88" s="186">
        <f>+'4.CAL ESPERADA Y OBSERVADA'!C88</f>
        <v>0</v>
      </c>
      <c r="B88" s="186" t="str">
        <f>+'4.CAL ESPERADA Y OBSERVADA'!D88</f>
        <v/>
      </c>
      <c r="C88" s="69" t="str">
        <f>+'4.CAL ESPERADA Y OBSERVADA'!E88</f>
        <v/>
      </c>
      <c r="D88" s="32"/>
      <c r="E88" s="14"/>
      <c r="F88" s="43"/>
      <c r="G88" s="32"/>
      <c r="H88" s="14"/>
      <c r="I88" s="43"/>
      <c r="J88" s="32"/>
      <c r="K88" s="14"/>
      <c r="L88" s="43"/>
      <c r="M88" s="32"/>
      <c r="N88" s="14"/>
      <c r="O88" s="43"/>
    </row>
    <row r="89" spans="1:15" s="164" customFormat="1" ht="30" customHeight="1" x14ac:dyDescent="0.25">
      <c r="A89" s="186">
        <f>+'4.CAL ESPERADA Y OBSERVADA'!C89</f>
        <v>0</v>
      </c>
      <c r="B89" s="186" t="str">
        <f>+'4.CAL ESPERADA Y OBSERVADA'!D89</f>
        <v/>
      </c>
      <c r="C89" s="69" t="str">
        <f>+'4.CAL ESPERADA Y OBSERVADA'!E89</f>
        <v/>
      </c>
      <c r="D89" s="32"/>
      <c r="E89" s="14"/>
      <c r="F89" s="43"/>
      <c r="G89" s="32"/>
      <c r="H89" s="14"/>
      <c r="I89" s="43"/>
      <c r="J89" s="32"/>
      <c r="K89" s="14"/>
      <c r="L89" s="43"/>
      <c r="M89" s="32"/>
      <c r="N89" s="14"/>
      <c r="O89" s="43"/>
    </row>
    <row r="90" spans="1:15" s="164" customFormat="1" ht="30" customHeight="1" x14ac:dyDescent="0.25">
      <c r="A90" s="186">
        <f>+'4.CAL ESPERADA Y OBSERVADA'!C90</f>
        <v>0</v>
      </c>
      <c r="B90" s="186" t="str">
        <f>+'4.CAL ESPERADA Y OBSERVADA'!D90</f>
        <v/>
      </c>
      <c r="C90" s="69" t="str">
        <f>+'4.CAL ESPERADA Y OBSERVADA'!E90</f>
        <v/>
      </c>
      <c r="D90" s="32"/>
      <c r="E90" s="14"/>
      <c r="F90" s="43"/>
      <c r="G90" s="32"/>
      <c r="H90" s="14"/>
      <c r="I90" s="43"/>
      <c r="J90" s="32"/>
      <c r="K90" s="14"/>
      <c r="L90" s="43"/>
      <c r="M90" s="32"/>
      <c r="N90" s="14"/>
      <c r="O90" s="43"/>
    </row>
    <row r="91" spans="1:15" s="164" customFormat="1" ht="30" customHeight="1" x14ac:dyDescent="0.25">
      <c r="A91" s="186">
        <f>+'4.CAL ESPERADA Y OBSERVADA'!C91</f>
        <v>0</v>
      </c>
      <c r="B91" s="186" t="str">
        <f>+'4.CAL ESPERADA Y OBSERVADA'!D91</f>
        <v/>
      </c>
      <c r="C91" s="69" t="str">
        <f>+'4.CAL ESPERADA Y OBSERVADA'!E91</f>
        <v/>
      </c>
      <c r="D91" s="32"/>
      <c r="E91" s="14"/>
      <c r="F91" s="43"/>
      <c r="G91" s="32"/>
      <c r="H91" s="14"/>
      <c r="I91" s="43"/>
      <c r="J91" s="32"/>
      <c r="K91" s="14"/>
      <c r="L91" s="43"/>
      <c r="M91" s="32"/>
      <c r="N91" s="14"/>
      <c r="O91" s="43"/>
    </row>
    <row r="92" spans="1:15" s="164" customFormat="1" ht="30" customHeight="1" x14ac:dyDescent="0.25">
      <c r="A92" s="186">
        <f>+'4.CAL ESPERADA Y OBSERVADA'!C92</f>
        <v>0</v>
      </c>
      <c r="B92" s="186" t="str">
        <f>+'4.CAL ESPERADA Y OBSERVADA'!D92</f>
        <v/>
      </c>
      <c r="C92" s="69" t="str">
        <f>+'4.CAL ESPERADA Y OBSERVADA'!E92</f>
        <v/>
      </c>
      <c r="D92" s="32"/>
      <c r="E92" s="14"/>
      <c r="F92" s="43"/>
      <c r="G92" s="32"/>
      <c r="H92" s="14"/>
      <c r="I92" s="43"/>
      <c r="J92" s="32"/>
      <c r="K92" s="14"/>
      <c r="L92" s="43"/>
      <c r="M92" s="32"/>
      <c r="N92" s="14"/>
      <c r="O92" s="43"/>
    </row>
    <row r="93" spans="1:15" s="164" customFormat="1" ht="30" customHeight="1" x14ac:dyDescent="0.25">
      <c r="A93" s="186">
        <f>+'4.CAL ESPERADA Y OBSERVADA'!C93</f>
        <v>0</v>
      </c>
      <c r="B93" s="186" t="str">
        <f>+'4.CAL ESPERADA Y OBSERVADA'!D93</f>
        <v/>
      </c>
      <c r="C93" s="69" t="str">
        <f>+'4.CAL ESPERADA Y OBSERVADA'!E93</f>
        <v/>
      </c>
      <c r="D93" s="32"/>
      <c r="E93" s="14"/>
      <c r="F93" s="43"/>
      <c r="G93" s="32"/>
      <c r="H93" s="14"/>
      <c r="I93" s="43"/>
      <c r="J93" s="32"/>
      <c r="K93" s="14"/>
      <c r="L93" s="43"/>
      <c r="M93" s="32"/>
      <c r="N93" s="14"/>
      <c r="O93" s="43"/>
    </row>
    <row r="94" spans="1:15" s="164" customFormat="1" ht="30" customHeight="1" x14ac:dyDescent="0.25">
      <c r="A94" s="186">
        <f>+'4.CAL ESPERADA Y OBSERVADA'!C94</f>
        <v>0</v>
      </c>
      <c r="B94" s="186" t="str">
        <f>+'4.CAL ESPERADA Y OBSERVADA'!D94</f>
        <v/>
      </c>
      <c r="C94" s="69" t="str">
        <f>+'4.CAL ESPERADA Y OBSERVADA'!E94</f>
        <v/>
      </c>
      <c r="D94" s="32"/>
      <c r="E94" s="14"/>
      <c r="F94" s="43"/>
      <c r="G94" s="32"/>
      <c r="H94" s="14"/>
      <c r="I94" s="43"/>
      <c r="J94" s="32"/>
      <c r="K94" s="14"/>
      <c r="L94" s="43"/>
      <c r="M94" s="32"/>
      <c r="N94" s="14"/>
      <c r="O94" s="43"/>
    </row>
    <row r="95" spans="1:15" s="164" customFormat="1" ht="30" customHeight="1" x14ac:dyDescent="0.25">
      <c r="A95" s="186">
        <f>+'4.CAL ESPERADA Y OBSERVADA'!C95</f>
        <v>0</v>
      </c>
      <c r="B95" s="186" t="str">
        <f>+'4.CAL ESPERADA Y OBSERVADA'!D95</f>
        <v/>
      </c>
      <c r="C95" s="69" t="str">
        <f>+'4.CAL ESPERADA Y OBSERVADA'!E95</f>
        <v/>
      </c>
      <c r="D95" s="32"/>
      <c r="E95" s="14"/>
      <c r="F95" s="43"/>
      <c r="G95" s="32"/>
      <c r="H95" s="14"/>
      <c r="I95" s="43"/>
      <c r="J95" s="32"/>
      <c r="K95" s="14"/>
      <c r="L95" s="43"/>
      <c r="M95" s="32"/>
      <c r="N95" s="14"/>
      <c r="O95" s="43"/>
    </row>
    <row r="96" spans="1:15" s="164" customFormat="1" ht="30" customHeight="1" x14ac:dyDescent="0.25">
      <c r="A96" s="186">
        <f>+'4.CAL ESPERADA Y OBSERVADA'!C96</f>
        <v>0</v>
      </c>
      <c r="B96" s="186" t="str">
        <f>+'4.CAL ESPERADA Y OBSERVADA'!D96</f>
        <v/>
      </c>
      <c r="C96" s="69" t="str">
        <f>+'4.CAL ESPERADA Y OBSERVADA'!E96</f>
        <v/>
      </c>
      <c r="D96" s="32"/>
      <c r="E96" s="14"/>
      <c r="F96" s="43"/>
      <c r="G96" s="32"/>
      <c r="H96" s="14"/>
      <c r="I96" s="43"/>
      <c r="J96" s="32"/>
      <c r="K96" s="14"/>
      <c r="L96" s="43"/>
      <c r="M96" s="32"/>
      <c r="N96" s="14"/>
      <c r="O96" s="43"/>
    </row>
    <row r="97" spans="1:15" s="164" customFormat="1" ht="30" customHeight="1" x14ac:dyDescent="0.25">
      <c r="A97" s="186">
        <f>+'4.CAL ESPERADA Y OBSERVADA'!C97</f>
        <v>0</v>
      </c>
      <c r="B97" s="186" t="str">
        <f>+'4.CAL ESPERADA Y OBSERVADA'!D97</f>
        <v/>
      </c>
      <c r="C97" s="69" t="str">
        <f>+'4.CAL ESPERADA Y OBSERVADA'!E97</f>
        <v/>
      </c>
      <c r="D97" s="32"/>
      <c r="E97" s="14"/>
      <c r="F97" s="43"/>
      <c r="G97" s="32"/>
      <c r="H97" s="14"/>
      <c r="I97" s="43"/>
      <c r="J97" s="32"/>
      <c r="K97" s="14"/>
      <c r="L97" s="43"/>
      <c r="M97" s="32"/>
      <c r="N97" s="14"/>
      <c r="O97" s="43"/>
    </row>
    <row r="98" spans="1:15" s="164" customFormat="1" ht="30" customHeight="1" x14ac:dyDescent="0.25">
      <c r="A98" s="186">
        <f>+'4.CAL ESPERADA Y OBSERVADA'!C98</f>
        <v>0</v>
      </c>
      <c r="B98" s="186" t="str">
        <f>+'4.CAL ESPERADA Y OBSERVADA'!D98</f>
        <v/>
      </c>
      <c r="C98" s="69" t="str">
        <f>+'4.CAL ESPERADA Y OBSERVADA'!E98</f>
        <v/>
      </c>
      <c r="D98" s="32"/>
      <c r="E98" s="14"/>
      <c r="F98" s="43"/>
      <c r="G98" s="32"/>
      <c r="H98" s="14"/>
      <c r="I98" s="43"/>
      <c r="J98" s="32"/>
      <c r="K98" s="14"/>
      <c r="L98" s="43"/>
      <c r="M98" s="32"/>
      <c r="N98" s="14"/>
      <c r="O98" s="43"/>
    </row>
    <row r="99" spans="1:15" s="164" customFormat="1" ht="30" customHeight="1" x14ac:dyDescent="0.25">
      <c r="A99" s="186">
        <f>+'4.CAL ESPERADA Y OBSERVADA'!C99</f>
        <v>0</v>
      </c>
      <c r="B99" s="186" t="str">
        <f>+'4.CAL ESPERADA Y OBSERVADA'!D99</f>
        <v/>
      </c>
      <c r="C99" s="69" t="str">
        <f>+'4.CAL ESPERADA Y OBSERVADA'!E99</f>
        <v/>
      </c>
      <c r="D99" s="32"/>
      <c r="E99" s="14"/>
      <c r="F99" s="43"/>
      <c r="G99" s="32"/>
      <c r="H99" s="14"/>
      <c r="I99" s="43"/>
      <c r="J99" s="32"/>
      <c r="K99" s="14"/>
      <c r="L99" s="43"/>
      <c r="M99" s="32"/>
      <c r="N99" s="14"/>
      <c r="O99" s="43"/>
    </row>
    <row r="100" spans="1:15" s="164" customFormat="1" ht="30" customHeight="1" x14ac:dyDescent="0.25">
      <c r="A100" s="186">
        <f>+'4.CAL ESPERADA Y OBSERVADA'!C100</f>
        <v>0</v>
      </c>
      <c r="B100" s="186" t="str">
        <f>+'4.CAL ESPERADA Y OBSERVADA'!D100</f>
        <v/>
      </c>
      <c r="C100" s="69" t="str">
        <f>+'4.CAL ESPERADA Y OBSERVADA'!E100</f>
        <v/>
      </c>
      <c r="D100" s="32"/>
      <c r="E100" s="14"/>
      <c r="F100" s="43"/>
      <c r="G100" s="32"/>
      <c r="H100" s="14"/>
      <c r="I100" s="43"/>
      <c r="J100" s="32"/>
      <c r="K100" s="14"/>
      <c r="L100" s="43"/>
      <c r="M100" s="32"/>
      <c r="N100" s="14"/>
      <c r="O100" s="43"/>
    </row>
    <row r="101" spans="1:15" s="164" customFormat="1" ht="30" customHeight="1" x14ac:dyDescent="0.25">
      <c r="A101" s="186">
        <f>+'4.CAL ESPERADA Y OBSERVADA'!C101</f>
        <v>0</v>
      </c>
      <c r="B101" s="186" t="str">
        <f>+'4.CAL ESPERADA Y OBSERVADA'!D101</f>
        <v/>
      </c>
      <c r="C101" s="69" t="str">
        <f>+'4.CAL ESPERADA Y OBSERVADA'!E101</f>
        <v/>
      </c>
      <c r="D101" s="32"/>
      <c r="E101" s="14"/>
      <c r="F101" s="43"/>
      <c r="G101" s="32"/>
      <c r="H101" s="14"/>
      <c r="I101" s="43"/>
      <c r="J101" s="32"/>
      <c r="K101" s="14"/>
      <c r="L101" s="43"/>
      <c r="M101" s="32"/>
      <c r="N101" s="14"/>
      <c r="O101" s="43"/>
    </row>
    <row r="102" spans="1:15" s="164" customFormat="1" ht="30" customHeight="1" x14ac:dyDescent="0.25">
      <c r="A102" s="186">
        <f>+'4.CAL ESPERADA Y OBSERVADA'!C102</f>
        <v>0</v>
      </c>
      <c r="B102" s="186" t="str">
        <f>+'4.CAL ESPERADA Y OBSERVADA'!D102</f>
        <v/>
      </c>
      <c r="C102" s="69" t="str">
        <f>+'4.CAL ESPERADA Y OBSERVADA'!E102</f>
        <v/>
      </c>
      <c r="D102" s="32"/>
      <c r="E102" s="14"/>
      <c r="F102" s="43"/>
      <c r="G102" s="32"/>
      <c r="H102" s="14"/>
      <c r="I102" s="43"/>
      <c r="J102" s="32"/>
      <c r="K102" s="14"/>
      <c r="L102" s="43"/>
      <c r="M102" s="32"/>
      <c r="N102" s="14"/>
      <c r="O102" s="43"/>
    </row>
    <row r="103" spans="1:15" ht="30" customHeight="1" x14ac:dyDescent="0.25">
      <c r="A103" s="186">
        <f>+'4.CAL ESPERADA Y OBSERVADA'!C103</f>
        <v>0</v>
      </c>
      <c r="B103" s="187"/>
      <c r="C103" s="70"/>
      <c r="D103" s="32"/>
      <c r="E103" s="14"/>
      <c r="F103" s="34"/>
      <c r="G103" s="32"/>
      <c r="H103" s="14"/>
      <c r="I103" s="34"/>
      <c r="J103" s="32"/>
      <c r="K103" s="14"/>
      <c r="L103" s="34"/>
      <c r="M103" s="32"/>
      <c r="N103" s="14"/>
      <c r="O103" s="34"/>
    </row>
    <row r="104" spans="1:15" ht="30" customHeight="1" x14ac:dyDescent="0.25">
      <c r="A104" s="186">
        <f>+'4.CAL ESPERADA Y OBSERVADA'!C104</f>
        <v>0</v>
      </c>
      <c r="B104" s="187"/>
      <c r="C104" s="70"/>
      <c r="D104" s="32"/>
      <c r="E104" s="14"/>
      <c r="F104" s="34"/>
      <c r="G104" s="32"/>
      <c r="H104" s="14"/>
      <c r="I104" s="34"/>
      <c r="J104" s="32"/>
      <c r="K104" s="14"/>
      <c r="L104" s="34"/>
      <c r="M104" s="32"/>
      <c r="N104" s="14"/>
      <c r="O104" s="34"/>
    </row>
  </sheetData>
  <sheetProtection algorithmName="SHA-512" hashValue="fU7SfDTEwgv73SpaWZZX5q7vCwu2tlfr9aD7oEnj3v2xxfmEh9f2mDM1d2i2TCmgHK/3OoQxkYsfZfgOWvRgyg==" saltValue="QBdNPEBzhV7ajLGcDrYPSg==" spinCount="100000" sheet="1" selectLockedCells="1" autoFilter="0"/>
  <mergeCells count="10">
    <mergeCell ref="M6:O6"/>
    <mergeCell ref="D6:F6"/>
    <mergeCell ref="G6:I6"/>
    <mergeCell ref="J6:L6"/>
    <mergeCell ref="A6:C6"/>
    <mergeCell ref="A2:A4"/>
    <mergeCell ref="B2:C4"/>
    <mergeCell ref="D2:F2"/>
    <mergeCell ref="D3:F3"/>
    <mergeCell ref="D4:F4"/>
  </mergeCells>
  <phoneticPr fontId="9" type="noConversion"/>
  <printOptions horizontalCentered="1"/>
  <pageMargins left="0.78740157480314965" right="0.78740157480314965" top="0.78740157480314965" bottom="0.78740157480314965" header="0.78740157480314965" footer="0.78740157480314965"/>
  <pageSetup paperSize="9" scale="70" orientation="landscape" r:id="rId1"/>
  <drawing r:id="rId2"/>
  <legacyDrawing r:id="rId3"/>
  <tableParts count="1">
    <tablePart r:id="rId4"/>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2:J104"/>
  <sheetViews>
    <sheetView showGridLines="0" showZeros="0" topLeftCell="D1" zoomScale="85" zoomScaleNormal="85" workbookViewId="0">
      <selection activeCell="I13" sqref="I13"/>
    </sheetView>
  </sheetViews>
  <sheetFormatPr baseColWidth="10" defaultColWidth="11.42578125" defaultRowHeight="15" x14ac:dyDescent="0.25"/>
  <cols>
    <col min="1" max="1" width="35.5703125" style="182" customWidth="1"/>
    <col min="2" max="2" width="31.28515625" style="145" customWidth="1"/>
    <col min="3" max="3" width="21.140625" style="67" customWidth="1"/>
    <col min="4" max="4" width="19" style="164" customWidth="1"/>
    <col min="5" max="5" width="41.28515625" style="129" customWidth="1"/>
    <col min="6" max="6" width="26" style="129" customWidth="1"/>
    <col min="7" max="8" width="22.5703125" style="129" customWidth="1"/>
    <col min="9" max="9" width="28" style="129" customWidth="1"/>
    <col min="10" max="10" width="27.42578125" style="129" bestFit="1" customWidth="1"/>
    <col min="11" max="11" width="25.28515625" style="129" customWidth="1"/>
    <col min="12" max="12" width="24.85546875" style="129" bestFit="1" customWidth="1"/>
    <col min="13" max="14" width="27.28515625" style="129" customWidth="1"/>
    <col min="15" max="15" width="44.5703125" style="129" customWidth="1"/>
    <col min="16" max="16384" width="11.42578125" style="129"/>
  </cols>
  <sheetData>
    <row r="2" spans="1:10" ht="20.25" customHeight="1" x14ac:dyDescent="0.25">
      <c r="A2" s="236"/>
      <c r="B2" s="237" t="s">
        <v>22</v>
      </c>
      <c r="C2" s="238"/>
      <c r="D2" s="293" t="s">
        <v>20</v>
      </c>
      <c r="E2" s="294"/>
      <c r="F2" s="295"/>
    </row>
    <row r="3" spans="1:10" ht="20.25" customHeight="1" x14ac:dyDescent="0.25">
      <c r="A3" s="236"/>
      <c r="B3" s="239"/>
      <c r="C3" s="240"/>
      <c r="D3" s="288" t="s">
        <v>1</v>
      </c>
      <c r="E3" s="288"/>
      <c r="F3" s="288"/>
    </row>
    <row r="4" spans="1:10" ht="27.75" customHeight="1" x14ac:dyDescent="0.25">
      <c r="A4" s="236"/>
      <c r="B4" s="241"/>
      <c r="C4" s="242"/>
      <c r="D4" s="288" t="s">
        <v>2</v>
      </c>
      <c r="E4" s="288"/>
      <c r="F4" s="288"/>
      <c r="G4" s="170"/>
      <c r="H4" s="170"/>
      <c r="I4" s="170"/>
      <c r="J4" s="170"/>
    </row>
    <row r="5" spans="1:10" ht="18" x14ac:dyDescent="0.25">
      <c r="A5" s="170"/>
      <c r="B5" s="170"/>
      <c r="C5" s="71"/>
      <c r="D5" s="170"/>
      <c r="E5" s="170"/>
      <c r="F5" s="170"/>
      <c r="G5" s="170"/>
      <c r="H5" s="170"/>
      <c r="I5" s="170"/>
      <c r="J5" s="170"/>
    </row>
    <row r="6" spans="1:10" ht="31.5" customHeight="1" x14ac:dyDescent="0.25">
      <c r="A6" s="176"/>
    </row>
    <row r="7" spans="1:10" ht="45" x14ac:dyDescent="0.25">
      <c r="A7" s="183" t="s">
        <v>448</v>
      </c>
      <c r="B7" s="184" t="s">
        <v>472</v>
      </c>
      <c r="C7" s="68" t="s">
        <v>473</v>
      </c>
      <c r="D7" s="184" t="s">
        <v>486</v>
      </c>
      <c r="E7" s="184" t="s">
        <v>487</v>
      </c>
      <c r="F7" s="184" t="s">
        <v>488</v>
      </c>
      <c r="G7" s="184" t="s">
        <v>489</v>
      </c>
      <c r="H7" s="184" t="s">
        <v>490</v>
      </c>
      <c r="I7" s="184" t="s">
        <v>491</v>
      </c>
      <c r="J7" s="185" t="s">
        <v>492</v>
      </c>
    </row>
    <row r="8" spans="1:10" ht="45" x14ac:dyDescent="0.25">
      <c r="A8" s="186" t="str">
        <f>+'4.CAL ESPERADA Y OBSERVADA'!C8</f>
        <v xml:space="preserve">Socialización e implementación de la Encuesta de Clima de Seguridad adaptada por el SSFM. </v>
      </c>
      <c r="B8" s="186" t="str">
        <f>+'4.CAL ESPERADA Y OBSERVADA'!D8</f>
        <v>PROPORCIÓN DE PERSONAL QUE CONOCE LA SEGURIDAD DEL PACIENTE</v>
      </c>
      <c r="C8" s="69">
        <f>+'4.CAL ESPERADA Y OBSERVADA'!E8</f>
        <v>0.85</v>
      </c>
      <c r="D8" s="42"/>
      <c r="E8" s="19"/>
      <c r="F8" s="19"/>
      <c r="G8" s="20"/>
      <c r="H8" s="20"/>
      <c r="I8" s="19"/>
      <c r="J8" s="15"/>
    </row>
    <row r="9" spans="1:10" x14ac:dyDescent="0.25">
      <c r="A9" s="186">
        <f>+'4.CAL ESPERADA Y OBSERVADA'!C9</f>
        <v>0</v>
      </c>
      <c r="B9" s="188" t="str">
        <f>+'4.CAL ESPERADA Y OBSERVADA'!D9</f>
        <v/>
      </c>
      <c r="C9" s="72" t="str">
        <f>+'4.CAL ESPERADA Y OBSERVADA'!E9</f>
        <v/>
      </c>
      <c r="D9" s="13"/>
      <c r="E9" s="21"/>
      <c r="F9" s="21"/>
      <c r="G9" s="19"/>
      <c r="H9" s="19"/>
      <c r="I9" s="21"/>
      <c r="J9" s="16"/>
    </row>
    <row r="10" spans="1:10" x14ac:dyDescent="0.25">
      <c r="A10" s="186">
        <f>+'4.CAL ESPERADA Y OBSERVADA'!C10</f>
        <v>0</v>
      </c>
      <c r="B10" s="188" t="str">
        <f>+'4.CAL ESPERADA Y OBSERVADA'!D10</f>
        <v/>
      </c>
      <c r="C10" s="72" t="str">
        <f>+'4.CAL ESPERADA Y OBSERVADA'!E10</f>
        <v/>
      </c>
      <c r="D10" s="13"/>
      <c r="E10" s="19"/>
      <c r="F10" s="19"/>
      <c r="G10" s="19"/>
      <c r="H10" s="19"/>
      <c r="I10" s="19"/>
      <c r="J10" s="15"/>
    </row>
    <row r="11" spans="1:10" x14ac:dyDescent="0.25">
      <c r="A11" s="186">
        <f>+'4.CAL ESPERADA Y OBSERVADA'!C11</f>
        <v>0</v>
      </c>
      <c r="B11" s="188" t="str">
        <f>+'4.CAL ESPERADA Y OBSERVADA'!D11</f>
        <v/>
      </c>
      <c r="C11" s="72" t="str">
        <f>+'4.CAL ESPERADA Y OBSERVADA'!E11</f>
        <v/>
      </c>
      <c r="D11" s="13"/>
      <c r="E11" s="19"/>
      <c r="F11" s="19"/>
      <c r="G11" s="19"/>
      <c r="H11" s="19"/>
      <c r="I11" s="19"/>
      <c r="J11" s="15"/>
    </row>
    <row r="12" spans="1:10" x14ac:dyDescent="0.25">
      <c r="A12" s="186">
        <f>+'4.CAL ESPERADA Y OBSERVADA'!C12</f>
        <v>0</v>
      </c>
      <c r="B12" s="188" t="str">
        <f>+'4.CAL ESPERADA Y OBSERVADA'!D12</f>
        <v/>
      </c>
      <c r="C12" s="72" t="str">
        <f>+'4.CAL ESPERADA Y OBSERVADA'!E12</f>
        <v/>
      </c>
      <c r="D12" s="13"/>
      <c r="E12" s="19"/>
      <c r="F12" s="19"/>
      <c r="G12" s="19"/>
      <c r="H12" s="19"/>
      <c r="I12" s="19"/>
      <c r="J12" s="15"/>
    </row>
    <row r="13" spans="1:10" ht="21" customHeight="1" x14ac:dyDescent="0.25">
      <c r="A13" s="186">
        <f>+'4.CAL ESPERADA Y OBSERVADA'!C13</f>
        <v>0</v>
      </c>
      <c r="B13" s="188" t="str">
        <f>+'4.CAL ESPERADA Y OBSERVADA'!D13</f>
        <v/>
      </c>
      <c r="C13" s="72" t="str">
        <f>+'4.CAL ESPERADA Y OBSERVADA'!E13</f>
        <v/>
      </c>
      <c r="D13" s="13"/>
      <c r="E13" s="19"/>
      <c r="F13" s="19"/>
      <c r="G13" s="19"/>
      <c r="H13" s="19"/>
      <c r="I13" s="19"/>
      <c r="J13" s="15"/>
    </row>
    <row r="14" spans="1:10" ht="21" customHeight="1" x14ac:dyDescent="0.25">
      <c r="A14" s="186">
        <f>+'4.CAL ESPERADA Y OBSERVADA'!C14</f>
        <v>0</v>
      </c>
      <c r="B14" s="188" t="str">
        <f>+'4.CAL ESPERADA Y OBSERVADA'!D14</f>
        <v/>
      </c>
      <c r="C14" s="72" t="str">
        <f>+'4.CAL ESPERADA Y OBSERVADA'!E14</f>
        <v/>
      </c>
      <c r="D14" s="13"/>
      <c r="E14" s="19"/>
      <c r="F14" s="19"/>
      <c r="G14" s="19"/>
      <c r="H14" s="19"/>
      <c r="I14" s="19"/>
      <c r="J14" s="15"/>
    </row>
    <row r="15" spans="1:10" ht="21" customHeight="1" x14ac:dyDescent="0.25">
      <c r="A15" s="186">
        <f>+'4.CAL ESPERADA Y OBSERVADA'!C15</f>
        <v>0</v>
      </c>
      <c r="B15" s="188" t="str">
        <f>+'4.CAL ESPERADA Y OBSERVADA'!D15</f>
        <v/>
      </c>
      <c r="C15" s="72" t="str">
        <f>+'4.CAL ESPERADA Y OBSERVADA'!E15</f>
        <v/>
      </c>
      <c r="D15" s="13"/>
      <c r="E15" s="19"/>
      <c r="F15" s="19"/>
      <c r="G15" s="19"/>
      <c r="H15" s="19"/>
      <c r="I15" s="19"/>
      <c r="J15" s="15"/>
    </row>
    <row r="16" spans="1:10" ht="21" customHeight="1" x14ac:dyDescent="0.25">
      <c r="A16" s="186">
        <f>+'4.CAL ESPERADA Y OBSERVADA'!C16</f>
        <v>0</v>
      </c>
      <c r="B16" s="188" t="str">
        <f>+'4.CAL ESPERADA Y OBSERVADA'!D16</f>
        <v/>
      </c>
      <c r="C16" s="72" t="str">
        <f>+'4.CAL ESPERADA Y OBSERVADA'!E16</f>
        <v/>
      </c>
      <c r="D16" s="13"/>
      <c r="E16" s="19"/>
      <c r="F16" s="19"/>
      <c r="G16" s="19"/>
      <c r="H16" s="19"/>
      <c r="I16" s="19"/>
      <c r="J16" s="15"/>
    </row>
    <row r="17" spans="1:10" ht="21" customHeight="1" x14ac:dyDescent="0.25">
      <c r="A17" s="186">
        <f>+'4.CAL ESPERADA Y OBSERVADA'!C17</f>
        <v>0</v>
      </c>
      <c r="B17" s="188" t="str">
        <f>+'4.CAL ESPERADA Y OBSERVADA'!D17</f>
        <v/>
      </c>
      <c r="C17" s="72" t="str">
        <f>+'4.CAL ESPERADA Y OBSERVADA'!E17</f>
        <v/>
      </c>
      <c r="D17" s="13"/>
      <c r="E17" s="19"/>
      <c r="F17" s="19"/>
      <c r="G17" s="19"/>
      <c r="H17" s="19"/>
      <c r="I17" s="19"/>
      <c r="J17" s="15"/>
    </row>
    <row r="18" spans="1:10" ht="21" customHeight="1" x14ac:dyDescent="0.25">
      <c r="A18" s="186">
        <f>+'4.CAL ESPERADA Y OBSERVADA'!C18</f>
        <v>0</v>
      </c>
      <c r="B18" s="188" t="str">
        <f>+'4.CAL ESPERADA Y OBSERVADA'!D18</f>
        <v/>
      </c>
      <c r="C18" s="72" t="str">
        <f>+'4.CAL ESPERADA Y OBSERVADA'!E18</f>
        <v/>
      </c>
      <c r="D18" s="13"/>
      <c r="E18" s="19"/>
      <c r="F18" s="19"/>
      <c r="G18" s="19"/>
      <c r="H18" s="19"/>
      <c r="I18" s="19"/>
      <c r="J18" s="15"/>
    </row>
    <row r="19" spans="1:10" ht="21" customHeight="1" x14ac:dyDescent="0.25">
      <c r="A19" s="186">
        <f>+'4.CAL ESPERADA Y OBSERVADA'!C19</f>
        <v>0</v>
      </c>
      <c r="B19" s="188" t="str">
        <f>+'4.CAL ESPERADA Y OBSERVADA'!D19</f>
        <v/>
      </c>
      <c r="C19" s="72" t="str">
        <f>+'4.CAL ESPERADA Y OBSERVADA'!E19</f>
        <v/>
      </c>
      <c r="D19" s="13"/>
      <c r="E19" s="19"/>
      <c r="F19" s="19"/>
      <c r="G19" s="19"/>
      <c r="H19" s="19"/>
      <c r="I19" s="19"/>
      <c r="J19" s="15"/>
    </row>
    <row r="20" spans="1:10" ht="21" customHeight="1" x14ac:dyDescent="0.25">
      <c r="A20" s="186">
        <f>+'4.CAL ESPERADA Y OBSERVADA'!C20</f>
        <v>0</v>
      </c>
      <c r="B20" s="188" t="str">
        <f>+'4.CAL ESPERADA Y OBSERVADA'!D20</f>
        <v/>
      </c>
      <c r="C20" s="72" t="str">
        <f>+'4.CAL ESPERADA Y OBSERVADA'!E20</f>
        <v/>
      </c>
      <c r="D20" s="13"/>
      <c r="E20" s="19"/>
      <c r="F20" s="19"/>
      <c r="G20" s="19"/>
      <c r="H20" s="19"/>
      <c r="I20" s="19"/>
      <c r="J20" s="15"/>
    </row>
    <row r="21" spans="1:10" ht="21" customHeight="1" x14ac:dyDescent="0.25">
      <c r="A21" s="186">
        <f>+'4.CAL ESPERADA Y OBSERVADA'!C21</f>
        <v>0</v>
      </c>
      <c r="B21" s="188" t="str">
        <f>+'4.CAL ESPERADA Y OBSERVADA'!D21</f>
        <v/>
      </c>
      <c r="C21" s="72" t="str">
        <f>+'4.CAL ESPERADA Y OBSERVADA'!E21</f>
        <v/>
      </c>
      <c r="D21" s="13"/>
      <c r="E21" s="19"/>
      <c r="F21" s="19"/>
      <c r="G21" s="19"/>
      <c r="H21" s="19"/>
      <c r="I21" s="19"/>
      <c r="J21" s="15"/>
    </row>
    <row r="22" spans="1:10" ht="21" customHeight="1" x14ac:dyDescent="0.25">
      <c r="A22" s="186">
        <f>+'4.CAL ESPERADA Y OBSERVADA'!C22</f>
        <v>0</v>
      </c>
      <c r="B22" s="188" t="str">
        <f>+'4.CAL ESPERADA Y OBSERVADA'!D22</f>
        <v/>
      </c>
      <c r="C22" s="72" t="str">
        <f>+'4.CAL ESPERADA Y OBSERVADA'!E22</f>
        <v/>
      </c>
      <c r="D22" s="13"/>
      <c r="E22" s="19"/>
      <c r="F22" s="19"/>
      <c r="G22" s="19"/>
      <c r="H22" s="19"/>
      <c r="I22" s="19"/>
      <c r="J22" s="15"/>
    </row>
    <row r="23" spans="1:10" ht="21" customHeight="1" x14ac:dyDescent="0.25">
      <c r="A23" s="186">
        <f>+'4.CAL ESPERADA Y OBSERVADA'!C23</f>
        <v>0</v>
      </c>
      <c r="B23" s="188" t="str">
        <f>+'4.CAL ESPERADA Y OBSERVADA'!D23</f>
        <v/>
      </c>
      <c r="C23" s="72" t="str">
        <f>+'4.CAL ESPERADA Y OBSERVADA'!E23</f>
        <v/>
      </c>
      <c r="D23" s="13"/>
      <c r="E23" s="19"/>
      <c r="F23" s="19"/>
      <c r="G23" s="19"/>
      <c r="H23" s="19"/>
      <c r="I23" s="19"/>
      <c r="J23" s="15"/>
    </row>
    <row r="24" spans="1:10" ht="21" customHeight="1" x14ac:dyDescent="0.25">
      <c r="A24" s="186">
        <f>+'4.CAL ESPERADA Y OBSERVADA'!C24</f>
        <v>0</v>
      </c>
      <c r="B24" s="188" t="str">
        <f>+'4.CAL ESPERADA Y OBSERVADA'!D24</f>
        <v/>
      </c>
      <c r="C24" s="72" t="str">
        <f>+'4.CAL ESPERADA Y OBSERVADA'!E24</f>
        <v/>
      </c>
      <c r="D24" s="13"/>
      <c r="E24" s="19"/>
      <c r="F24" s="19"/>
      <c r="G24" s="19"/>
      <c r="H24" s="19"/>
      <c r="I24" s="19"/>
      <c r="J24" s="15"/>
    </row>
    <row r="25" spans="1:10" ht="21" customHeight="1" x14ac:dyDescent="0.25">
      <c r="A25" s="186">
        <f>+'4.CAL ESPERADA Y OBSERVADA'!C25</f>
        <v>0</v>
      </c>
      <c r="B25" s="188" t="str">
        <f>+'4.CAL ESPERADA Y OBSERVADA'!D25</f>
        <v/>
      </c>
      <c r="C25" s="72" t="str">
        <f>+'4.CAL ESPERADA Y OBSERVADA'!E25</f>
        <v/>
      </c>
      <c r="D25" s="13"/>
      <c r="E25" s="19"/>
      <c r="F25" s="19"/>
      <c r="G25" s="19"/>
      <c r="H25" s="19"/>
      <c r="I25" s="19"/>
      <c r="J25" s="15"/>
    </row>
    <row r="26" spans="1:10" ht="21" customHeight="1" x14ac:dyDescent="0.25">
      <c r="A26" s="186">
        <f>+'4.CAL ESPERADA Y OBSERVADA'!C26</f>
        <v>0</v>
      </c>
      <c r="B26" s="188" t="str">
        <f>+'4.CAL ESPERADA Y OBSERVADA'!D26</f>
        <v/>
      </c>
      <c r="C26" s="72" t="str">
        <f>+'4.CAL ESPERADA Y OBSERVADA'!E26</f>
        <v/>
      </c>
      <c r="D26" s="13"/>
      <c r="E26" s="19"/>
      <c r="F26" s="19"/>
      <c r="G26" s="19"/>
      <c r="H26" s="19"/>
      <c r="I26" s="19"/>
      <c r="J26" s="15"/>
    </row>
    <row r="27" spans="1:10" ht="21" customHeight="1" x14ac:dyDescent="0.25">
      <c r="A27" s="186">
        <f>+'4.CAL ESPERADA Y OBSERVADA'!C27</f>
        <v>0</v>
      </c>
      <c r="B27" s="188" t="str">
        <f>+'4.CAL ESPERADA Y OBSERVADA'!D27</f>
        <v/>
      </c>
      <c r="C27" s="72" t="str">
        <f>+'4.CAL ESPERADA Y OBSERVADA'!E27</f>
        <v/>
      </c>
      <c r="D27" s="13"/>
      <c r="E27" s="19"/>
      <c r="F27" s="19"/>
      <c r="G27" s="19"/>
      <c r="H27" s="19"/>
      <c r="I27" s="19"/>
      <c r="J27" s="15"/>
    </row>
    <row r="28" spans="1:10" ht="21" customHeight="1" x14ac:dyDescent="0.25">
      <c r="A28" s="186">
        <f>+'4.CAL ESPERADA Y OBSERVADA'!C28</f>
        <v>0</v>
      </c>
      <c r="B28" s="188" t="str">
        <f>+'4.CAL ESPERADA Y OBSERVADA'!D28</f>
        <v/>
      </c>
      <c r="C28" s="72" t="str">
        <f>+'4.CAL ESPERADA Y OBSERVADA'!E28</f>
        <v/>
      </c>
      <c r="D28" s="13"/>
      <c r="E28" s="19"/>
      <c r="F28" s="19"/>
      <c r="G28" s="19"/>
      <c r="H28" s="19"/>
      <c r="I28" s="19"/>
      <c r="J28" s="15"/>
    </row>
    <row r="29" spans="1:10" ht="21" customHeight="1" x14ac:dyDescent="0.25">
      <c r="A29" s="186">
        <f>+'4.CAL ESPERADA Y OBSERVADA'!C29</f>
        <v>0</v>
      </c>
      <c r="B29" s="188" t="str">
        <f>+'4.CAL ESPERADA Y OBSERVADA'!D29</f>
        <v/>
      </c>
      <c r="C29" s="72" t="str">
        <f>+'4.CAL ESPERADA Y OBSERVADA'!E29</f>
        <v/>
      </c>
      <c r="D29" s="13"/>
      <c r="E29" s="19"/>
      <c r="F29" s="19"/>
      <c r="G29" s="19"/>
      <c r="H29" s="19"/>
      <c r="I29" s="19"/>
      <c r="J29" s="15"/>
    </row>
    <row r="30" spans="1:10" ht="21" customHeight="1" x14ac:dyDescent="0.25">
      <c r="A30" s="186">
        <f>+'4.CAL ESPERADA Y OBSERVADA'!C30</f>
        <v>0</v>
      </c>
      <c r="B30" s="188" t="str">
        <f>+'4.CAL ESPERADA Y OBSERVADA'!D30</f>
        <v/>
      </c>
      <c r="C30" s="72" t="str">
        <f>+'4.CAL ESPERADA Y OBSERVADA'!E30</f>
        <v/>
      </c>
      <c r="D30" s="13"/>
      <c r="E30" s="19"/>
      <c r="F30" s="19"/>
      <c r="G30" s="19"/>
      <c r="H30" s="19"/>
      <c r="I30" s="19"/>
      <c r="J30" s="15"/>
    </row>
    <row r="31" spans="1:10" ht="21" customHeight="1" x14ac:dyDescent="0.25">
      <c r="A31" s="186">
        <f>+'4.CAL ESPERADA Y OBSERVADA'!C31</f>
        <v>0</v>
      </c>
      <c r="B31" s="188" t="str">
        <f>+'4.CAL ESPERADA Y OBSERVADA'!D31</f>
        <v/>
      </c>
      <c r="C31" s="72" t="str">
        <f>+'4.CAL ESPERADA Y OBSERVADA'!E31</f>
        <v/>
      </c>
      <c r="D31" s="13"/>
      <c r="E31" s="19"/>
      <c r="F31" s="19"/>
      <c r="G31" s="19"/>
      <c r="H31" s="19"/>
      <c r="I31" s="19"/>
      <c r="J31" s="15"/>
    </row>
    <row r="32" spans="1:10" ht="21" customHeight="1" x14ac:dyDescent="0.25">
      <c r="A32" s="186">
        <f>+'4.CAL ESPERADA Y OBSERVADA'!C32</f>
        <v>0</v>
      </c>
      <c r="B32" s="188" t="str">
        <f>+'4.CAL ESPERADA Y OBSERVADA'!D32</f>
        <v/>
      </c>
      <c r="C32" s="72" t="str">
        <f>+'4.CAL ESPERADA Y OBSERVADA'!E32</f>
        <v/>
      </c>
      <c r="D32" s="13"/>
      <c r="E32" s="19"/>
      <c r="F32" s="19"/>
      <c r="G32" s="19"/>
      <c r="H32" s="19"/>
      <c r="I32" s="19"/>
      <c r="J32" s="15"/>
    </row>
    <row r="33" spans="1:10" ht="21" customHeight="1" x14ac:dyDescent="0.25">
      <c r="A33" s="186">
        <f>+'4.CAL ESPERADA Y OBSERVADA'!C33</f>
        <v>0</v>
      </c>
      <c r="B33" s="188" t="str">
        <f>+'4.CAL ESPERADA Y OBSERVADA'!D33</f>
        <v/>
      </c>
      <c r="C33" s="72" t="str">
        <f>+'4.CAL ESPERADA Y OBSERVADA'!E33</f>
        <v/>
      </c>
      <c r="D33" s="13"/>
      <c r="E33" s="19"/>
      <c r="F33" s="19"/>
      <c r="G33" s="19"/>
      <c r="H33" s="19"/>
      <c r="I33" s="19"/>
      <c r="J33" s="15"/>
    </row>
    <row r="34" spans="1:10" ht="21" customHeight="1" x14ac:dyDescent="0.25">
      <c r="A34" s="186">
        <f>+'4.CAL ESPERADA Y OBSERVADA'!C34</f>
        <v>0</v>
      </c>
      <c r="B34" s="188" t="str">
        <f>+'4.CAL ESPERADA Y OBSERVADA'!D34</f>
        <v/>
      </c>
      <c r="C34" s="72" t="str">
        <f>+'4.CAL ESPERADA Y OBSERVADA'!E34</f>
        <v/>
      </c>
      <c r="D34" s="13"/>
      <c r="E34" s="19"/>
      <c r="F34" s="19"/>
      <c r="G34" s="19"/>
      <c r="H34" s="19"/>
      <c r="I34" s="19"/>
      <c r="J34" s="15"/>
    </row>
    <row r="35" spans="1:10" ht="21" customHeight="1" x14ac:dyDescent="0.25">
      <c r="A35" s="186">
        <f>+'4.CAL ESPERADA Y OBSERVADA'!C35</f>
        <v>0</v>
      </c>
      <c r="B35" s="188" t="str">
        <f>+'4.CAL ESPERADA Y OBSERVADA'!D35</f>
        <v/>
      </c>
      <c r="C35" s="72" t="str">
        <f>+'4.CAL ESPERADA Y OBSERVADA'!E35</f>
        <v/>
      </c>
      <c r="D35" s="13"/>
      <c r="E35" s="19"/>
      <c r="F35" s="19"/>
      <c r="G35" s="19"/>
      <c r="H35" s="19"/>
      <c r="I35" s="19"/>
      <c r="J35" s="15"/>
    </row>
    <row r="36" spans="1:10" ht="21" customHeight="1" x14ac:dyDescent="0.25">
      <c r="A36" s="186">
        <f>+'4.CAL ESPERADA Y OBSERVADA'!C36</f>
        <v>0</v>
      </c>
      <c r="B36" s="188" t="str">
        <f>+'4.CAL ESPERADA Y OBSERVADA'!D36</f>
        <v/>
      </c>
      <c r="C36" s="72" t="str">
        <f>+'4.CAL ESPERADA Y OBSERVADA'!E36</f>
        <v/>
      </c>
      <c r="D36" s="13"/>
      <c r="E36" s="19"/>
      <c r="F36" s="19"/>
      <c r="G36" s="19"/>
      <c r="H36" s="19"/>
      <c r="I36" s="19"/>
      <c r="J36" s="15"/>
    </row>
    <row r="37" spans="1:10" ht="21" customHeight="1" x14ac:dyDescent="0.25">
      <c r="A37" s="186">
        <f>+'4.CAL ESPERADA Y OBSERVADA'!C37</f>
        <v>0</v>
      </c>
      <c r="B37" s="188" t="str">
        <f>+'4.CAL ESPERADA Y OBSERVADA'!D37</f>
        <v/>
      </c>
      <c r="C37" s="72" t="str">
        <f>+'4.CAL ESPERADA Y OBSERVADA'!E37</f>
        <v/>
      </c>
      <c r="D37" s="13"/>
      <c r="E37" s="19"/>
      <c r="F37" s="19"/>
      <c r="G37" s="19"/>
      <c r="H37" s="19"/>
      <c r="I37" s="19"/>
      <c r="J37" s="15"/>
    </row>
    <row r="38" spans="1:10" ht="21" customHeight="1" x14ac:dyDescent="0.25">
      <c r="A38" s="186">
        <f>+'4.CAL ESPERADA Y OBSERVADA'!C38</f>
        <v>0</v>
      </c>
      <c r="B38" s="188" t="str">
        <f>+'4.CAL ESPERADA Y OBSERVADA'!D38</f>
        <v/>
      </c>
      <c r="C38" s="72" t="str">
        <f>+'4.CAL ESPERADA Y OBSERVADA'!E38</f>
        <v/>
      </c>
      <c r="D38" s="13"/>
      <c r="E38" s="19"/>
      <c r="F38" s="19"/>
      <c r="G38" s="19"/>
      <c r="H38" s="19"/>
      <c r="I38" s="19"/>
      <c r="J38" s="15"/>
    </row>
    <row r="39" spans="1:10" ht="21" customHeight="1" x14ac:dyDescent="0.25">
      <c r="A39" s="186">
        <f>+'4.CAL ESPERADA Y OBSERVADA'!C39</f>
        <v>0</v>
      </c>
      <c r="B39" s="188" t="str">
        <f>+'4.CAL ESPERADA Y OBSERVADA'!D39</f>
        <v/>
      </c>
      <c r="C39" s="72" t="str">
        <f>+'4.CAL ESPERADA Y OBSERVADA'!E39</f>
        <v/>
      </c>
      <c r="D39" s="13"/>
      <c r="E39" s="19"/>
      <c r="F39" s="19"/>
      <c r="G39" s="19"/>
      <c r="H39" s="19"/>
      <c r="I39" s="19"/>
      <c r="J39" s="15"/>
    </row>
    <row r="40" spans="1:10" ht="21" customHeight="1" x14ac:dyDescent="0.25">
      <c r="A40" s="186">
        <f>+'4.CAL ESPERADA Y OBSERVADA'!C40</f>
        <v>0</v>
      </c>
      <c r="B40" s="188" t="str">
        <f>+'4.CAL ESPERADA Y OBSERVADA'!D40</f>
        <v/>
      </c>
      <c r="C40" s="72" t="str">
        <f>+'4.CAL ESPERADA Y OBSERVADA'!E40</f>
        <v/>
      </c>
      <c r="D40" s="13"/>
      <c r="E40" s="19"/>
      <c r="F40" s="19"/>
      <c r="G40" s="19"/>
      <c r="H40" s="19"/>
      <c r="I40" s="19"/>
      <c r="J40" s="15"/>
    </row>
    <row r="41" spans="1:10" ht="21" customHeight="1" x14ac:dyDescent="0.25">
      <c r="A41" s="186">
        <f>+'4.CAL ESPERADA Y OBSERVADA'!C41</f>
        <v>0</v>
      </c>
      <c r="B41" s="188" t="str">
        <f>+'4.CAL ESPERADA Y OBSERVADA'!D41</f>
        <v/>
      </c>
      <c r="C41" s="72" t="str">
        <f>+'4.CAL ESPERADA Y OBSERVADA'!E41</f>
        <v/>
      </c>
      <c r="D41" s="13"/>
      <c r="E41" s="19"/>
      <c r="F41" s="19"/>
      <c r="G41" s="19"/>
      <c r="H41" s="19"/>
      <c r="I41" s="19"/>
      <c r="J41" s="15"/>
    </row>
    <row r="42" spans="1:10" ht="21" customHeight="1" x14ac:dyDescent="0.25">
      <c r="A42" s="186">
        <f>+'4.CAL ESPERADA Y OBSERVADA'!C42</f>
        <v>0</v>
      </c>
      <c r="B42" s="188" t="str">
        <f>+'4.CAL ESPERADA Y OBSERVADA'!D42</f>
        <v/>
      </c>
      <c r="C42" s="72" t="str">
        <f>+'4.CAL ESPERADA Y OBSERVADA'!E42</f>
        <v/>
      </c>
      <c r="D42" s="13"/>
      <c r="E42" s="19"/>
      <c r="F42" s="19"/>
      <c r="G42" s="19"/>
      <c r="H42" s="19"/>
      <c r="I42" s="19"/>
      <c r="J42" s="15"/>
    </row>
    <row r="43" spans="1:10" ht="21" customHeight="1" x14ac:dyDescent="0.25">
      <c r="A43" s="186">
        <f>+'4.CAL ESPERADA Y OBSERVADA'!C43</f>
        <v>0</v>
      </c>
      <c r="B43" s="188" t="str">
        <f>+'4.CAL ESPERADA Y OBSERVADA'!D43</f>
        <v/>
      </c>
      <c r="C43" s="72" t="str">
        <f>+'4.CAL ESPERADA Y OBSERVADA'!E43</f>
        <v/>
      </c>
      <c r="D43" s="13"/>
      <c r="E43" s="19"/>
      <c r="F43" s="19"/>
      <c r="G43" s="19"/>
      <c r="H43" s="19"/>
      <c r="I43" s="19"/>
      <c r="J43" s="15"/>
    </row>
    <row r="44" spans="1:10" ht="21" customHeight="1" x14ac:dyDescent="0.25">
      <c r="A44" s="186">
        <f>+'4.CAL ESPERADA Y OBSERVADA'!C44</f>
        <v>0</v>
      </c>
      <c r="B44" s="188" t="str">
        <f>+'4.CAL ESPERADA Y OBSERVADA'!D44</f>
        <v/>
      </c>
      <c r="C44" s="72" t="str">
        <f>+'4.CAL ESPERADA Y OBSERVADA'!E44</f>
        <v/>
      </c>
      <c r="D44" s="13"/>
      <c r="E44" s="19"/>
      <c r="F44" s="19"/>
      <c r="G44" s="19"/>
      <c r="H44" s="19"/>
      <c r="I44" s="19"/>
      <c r="J44" s="15"/>
    </row>
    <row r="45" spans="1:10" ht="21" customHeight="1" x14ac:dyDescent="0.25">
      <c r="A45" s="186">
        <f>+'4.CAL ESPERADA Y OBSERVADA'!C45</f>
        <v>0</v>
      </c>
      <c r="B45" s="188" t="str">
        <f>+'4.CAL ESPERADA Y OBSERVADA'!D45</f>
        <v/>
      </c>
      <c r="C45" s="72" t="str">
        <f>+'4.CAL ESPERADA Y OBSERVADA'!E45</f>
        <v/>
      </c>
      <c r="D45" s="13"/>
      <c r="E45" s="19"/>
      <c r="F45" s="19"/>
      <c r="G45" s="19"/>
      <c r="H45" s="19"/>
      <c r="I45" s="19"/>
      <c r="J45" s="15"/>
    </row>
    <row r="46" spans="1:10" ht="21" customHeight="1" x14ac:dyDescent="0.25">
      <c r="A46" s="186">
        <f>+'4.CAL ESPERADA Y OBSERVADA'!C46</f>
        <v>0</v>
      </c>
      <c r="B46" s="188" t="str">
        <f>+'4.CAL ESPERADA Y OBSERVADA'!D46</f>
        <v/>
      </c>
      <c r="C46" s="72" t="str">
        <f>+'4.CAL ESPERADA Y OBSERVADA'!E46</f>
        <v/>
      </c>
      <c r="D46" s="13"/>
      <c r="E46" s="19"/>
      <c r="F46" s="19"/>
      <c r="G46" s="19"/>
      <c r="H46" s="19"/>
      <c r="I46" s="19"/>
      <c r="J46" s="15"/>
    </row>
    <row r="47" spans="1:10" ht="21" customHeight="1" x14ac:dyDescent="0.25">
      <c r="A47" s="186">
        <f>+'4.CAL ESPERADA Y OBSERVADA'!C47</f>
        <v>0</v>
      </c>
      <c r="B47" s="188" t="str">
        <f>+'4.CAL ESPERADA Y OBSERVADA'!D47</f>
        <v/>
      </c>
      <c r="C47" s="72" t="str">
        <f>+'4.CAL ESPERADA Y OBSERVADA'!E47</f>
        <v/>
      </c>
      <c r="D47" s="13"/>
      <c r="E47" s="19"/>
      <c r="F47" s="19"/>
      <c r="G47" s="19"/>
      <c r="H47" s="19"/>
      <c r="I47" s="19"/>
      <c r="J47" s="15"/>
    </row>
    <row r="48" spans="1:10" ht="21" customHeight="1" x14ac:dyDescent="0.25">
      <c r="A48" s="186">
        <f>+'4.CAL ESPERADA Y OBSERVADA'!C48</f>
        <v>0</v>
      </c>
      <c r="B48" s="188" t="str">
        <f>+'4.CAL ESPERADA Y OBSERVADA'!D48</f>
        <v/>
      </c>
      <c r="C48" s="72" t="str">
        <f>+'4.CAL ESPERADA Y OBSERVADA'!E48</f>
        <v/>
      </c>
      <c r="D48" s="13"/>
      <c r="E48" s="19"/>
      <c r="F48" s="19"/>
      <c r="G48" s="19"/>
      <c r="H48" s="19"/>
      <c r="I48" s="19"/>
      <c r="J48" s="15"/>
    </row>
    <row r="49" spans="1:10" ht="21" customHeight="1" x14ac:dyDescent="0.25">
      <c r="A49" s="186">
        <f>+'4.CAL ESPERADA Y OBSERVADA'!C49</f>
        <v>0</v>
      </c>
      <c r="B49" s="188" t="str">
        <f>+'4.CAL ESPERADA Y OBSERVADA'!D49</f>
        <v/>
      </c>
      <c r="C49" s="72" t="str">
        <f>+'4.CAL ESPERADA Y OBSERVADA'!E49</f>
        <v/>
      </c>
      <c r="D49" s="13"/>
      <c r="E49" s="19"/>
      <c r="F49" s="19"/>
      <c r="G49" s="19"/>
      <c r="H49" s="19"/>
      <c r="I49" s="19"/>
      <c r="J49" s="15"/>
    </row>
    <row r="50" spans="1:10" ht="21" customHeight="1" x14ac:dyDescent="0.25">
      <c r="A50" s="186">
        <f>+'4.CAL ESPERADA Y OBSERVADA'!C50</f>
        <v>0</v>
      </c>
      <c r="B50" s="188" t="str">
        <f>+'4.CAL ESPERADA Y OBSERVADA'!D50</f>
        <v/>
      </c>
      <c r="C50" s="72" t="str">
        <f>+'4.CAL ESPERADA Y OBSERVADA'!E50</f>
        <v/>
      </c>
      <c r="D50" s="13"/>
      <c r="E50" s="19"/>
      <c r="F50" s="19"/>
      <c r="G50" s="19"/>
      <c r="H50" s="19"/>
      <c r="I50" s="19"/>
      <c r="J50" s="15"/>
    </row>
    <row r="51" spans="1:10" ht="21" customHeight="1" x14ac:dyDescent="0.25">
      <c r="A51" s="186">
        <f>+'4.CAL ESPERADA Y OBSERVADA'!C51</f>
        <v>0</v>
      </c>
      <c r="B51" s="188" t="str">
        <f>+'4.CAL ESPERADA Y OBSERVADA'!D51</f>
        <v/>
      </c>
      <c r="C51" s="72" t="str">
        <f>+'4.CAL ESPERADA Y OBSERVADA'!E51</f>
        <v/>
      </c>
      <c r="D51" s="13"/>
      <c r="E51" s="19"/>
      <c r="F51" s="19"/>
      <c r="G51" s="19"/>
      <c r="H51" s="19"/>
      <c r="I51" s="19"/>
      <c r="J51" s="15"/>
    </row>
    <row r="52" spans="1:10" ht="21" customHeight="1" x14ac:dyDescent="0.25">
      <c r="A52" s="186">
        <f>+'4.CAL ESPERADA Y OBSERVADA'!C52</f>
        <v>0</v>
      </c>
      <c r="B52" s="188" t="str">
        <f>+'4.CAL ESPERADA Y OBSERVADA'!D52</f>
        <v/>
      </c>
      <c r="C52" s="72" t="str">
        <f>+'4.CAL ESPERADA Y OBSERVADA'!E52</f>
        <v/>
      </c>
      <c r="D52" s="17"/>
      <c r="E52" s="22"/>
      <c r="F52" s="22"/>
      <c r="G52" s="22"/>
      <c r="H52" s="22"/>
      <c r="I52" s="22"/>
      <c r="J52" s="18"/>
    </row>
    <row r="53" spans="1:10" ht="21" customHeight="1" x14ac:dyDescent="0.25">
      <c r="A53" s="186">
        <f>+'4.CAL ESPERADA Y OBSERVADA'!C53</f>
        <v>0</v>
      </c>
      <c r="B53" s="188" t="str">
        <f>+'4.CAL ESPERADA Y OBSERVADA'!D53</f>
        <v/>
      </c>
      <c r="C53" s="72" t="str">
        <f>+'4.CAL ESPERADA Y OBSERVADA'!E53</f>
        <v/>
      </c>
      <c r="D53" s="14"/>
      <c r="E53" s="19"/>
      <c r="F53" s="19"/>
      <c r="G53" s="19"/>
      <c r="H53" s="19"/>
      <c r="I53" s="19"/>
      <c r="J53" s="15"/>
    </row>
    <row r="54" spans="1:10" ht="21" customHeight="1" x14ac:dyDescent="0.25">
      <c r="A54" s="186">
        <f>+'4.CAL ESPERADA Y OBSERVADA'!C54</f>
        <v>0</v>
      </c>
      <c r="B54" s="188" t="str">
        <f>+'4.CAL ESPERADA Y OBSERVADA'!D54</f>
        <v/>
      </c>
      <c r="C54" s="72" t="str">
        <f>+'4.CAL ESPERADA Y OBSERVADA'!E54</f>
        <v/>
      </c>
      <c r="D54" s="14"/>
      <c r="E54" s="19"/>
      <c r="F54" s="19"/>
      <c r="G54" s="19"/>
      <c r="H54" s="19"/>
      <c r="I54" s="19"/>
      <c r="J54" s="15"/>
    </row>
    <row r="55" spans="1:10" ht="21" customHeight="1" x14ac:dyDescent="0.25">
      <c r="A55" s="186">
        <f>+'4.CAL ESPERADA Y OBSERVADA'!C55</f>
        <v>0</v>
      </c>
      <c r="B55" s="188" t="str">
        <f>+'4.CAL ESPERADA Y OBSERVADA'!D55</f>
        <v/>
      </c>
      <c r="C55" s="72" t="str">
        <f>+'4.CAL ESPERADA Y OBSERVADA'!E55</f>
        <v/>
      </c>
      <c r="D55" s="14"/>
      <c r="E55" s="19"/>
      <c r="F55" s="19"/>
      <c r="G55" s="19"/>
      <c r="H55" s="19"/>
      <c r="I55" s="19"/>
      <c r="J55" s="15"/>
    </row>
    <row r="56" spans="1:10" ht="21" customHeight="1" x14ac:dyDescent="0.25">
      <c r="A56" s="186">
        <f>+'4.CAL ESPERADA Y OBSERVADA'!C56</f>
        <v>0</v>
      </c>
      <c r="B56" s="188" t="str">
        <f>+'4.CAL ESPERADA Y OBSERVADA'!D56</f>
        <v/>
      </c>
      <c r="C56" s="72" t="str">
        <f>+'4.CAL ESPERADA Y OBSERVADA'!E56</f>
        <v/>
      </c>
      <c r="D56" s="14"/>
      <c r="E56" s="19"/>
      <c r="F56" s="19"/>
      <c r="G56" s="19"/>
      <c r="H56" s="19"/>
      <c r="I56" s="19"/>
      <c r="J56" s="15"/>
    </row>
    <row r="57" spans="1:10" ht="21" customHeight="1" x14ac:dyDescent="0.25">
      <c r="A57" s="186">
        <f>+'4.CAL ESPERADA Y OBSERVADA'!C57</f>
        <v>0</v>
      </c>
      <c r="B57" s="188" t="str">
        <f>+'4.CAL ESPERADA Y OBSERVADA'!D57</f>
        <v/>
      </c>
      <c r="C57" s="72" t="str">
        <f>+'4.CAL ESPERADA Y OBSERVADA'!E57</f>
        <v/>
      </c>
      <c r="D57" s="14"/>
      <c r="E57" s="19"/>
      <c r="F57" s="19"/>
      <c r="G57" s="19"/>
      <c r="H57" s="19"/>
      <c r="I57" s="19"/>
      <c r="J57" s="15"/>
    </row>
    <row r="58" spans="1:10" ht="21" customHeight="1" x14ac:dyDescent="0.25">
      <c r="A58" s="186">
        <f>+'4.CAL ESPERADA Y OBSERVADA'!C58</f>
        <v>0</v>
      </c>
      <c r="B58" s="188" t="str">
        <f>+'4.CAL ESPERADA Y OBSERVADA'!D58</f>
        <v/>
      </c>
      <c r="C58" s="72" t="str">
        <f>+'4.CAL ESPERADA Y OBSERVADA'!E58</f>
        <v/>
      </c>
      <c r="D58" s="14"/>
      <c r="E58" s="19"/>
      <c r="F58" s="19"/>
      <c r="G58" s="19"/>
      <c r="H58" s="19"/>
      <c r="I58" s="19"/>
      <c r="J58" s="15"/>
    </row>
    <row r="59" spans="1:10" ht="21" customHeight="1" x14ac:dyDescent="0.25">
      <c r="A59" s="186">
        <f>+'4.CAL ESPERADA Y OBSERVADA'!C59</f>
        <v>0</v>
      </c>
      <c r="B59" s="188" t="str">
        <f>+'4.CAL ESPERADA Y OBSERVADA'!D59</f>
        <v/>
      </c>
      <c r="C59" s="72" t="str">
        <f>+'4.CAL ESPERADA Y OBSERVADA'!E59</f>
        <v/>
      </c>
      <c r="D59" s="14"/>
      <c r="E59" s="19"/>
      <c r="F59" s="19"/>
      <c r="G59" s="19"/>
      <c r="H59" s="19"/>
      <c r="I59" s="19"/>
      <c r="J59" s="15"/>
    </row>
    <row r="60" spans="1:10" ht="21" customHeight="1" x14ac:dyDescent="0.25">
      <c r="A60" s="186">
        <f>+'4.CAL ESPERADA Y OBSERVADA'!C60</f>
        <v>0</v>
      </c>
      <c r="B60" s="188" t="str">
        <f>+'4.CAL ESPERADA Y OBSERVADA'!D60</f>
        <v/>
      </c>
      <c r="C60" s="72" t="str">
        <f>+'4.CAL ESPERADA Y OBSERVADA'!E60</f>
        <v/>
      </c>
      <c r="D60" s="14"/>
      <c r="E60" s="19"/>
      <c r="F60" s="19"/>
      <c r="G60" s="19"/>
      <c r="H60" s="19"/>
      <c r="I60" s="19"/>
      <c r="J60" s="15"/>
    </row>
    <row r="61" spans="1:10" ht="21" customHeight="1" x14ac:dyDescent="0.25">
      <c r="A61" s="186">
        <f>+'4.CAL ESPERADA Y OBSERVADA'!C61</f>
        <v>0</v>
      </c>
      <c r="B61" s="188" t="str">
        <f>+'4.CAL ESPERADA Y OBSERVADA'!D61</f>
        <v/>
      </c>
      <c r="C61" s="72" t="str">
        <f>+'4.CAL ESPERADA Y OBSERVADA'!E61</f>
        <v/>
      </c>
      <c r="D61" s="14"/>
      <c r="E61" s="19"/>
      <c r="F61" s="19"/>
      <c r="G61" s="19"/>
      <c r="H61" s="19"/>
      <c r="I61" s="19"/>
      <c r="J61" s="15"/>
    </row>
    <row r="62" spans="1:10" ht="21" customHeight="1" x14ac:dyDescent="0.25">
      <c r="A62" s="186">
        <f>+'4.CAL ESPERADA Y OBSERVADA'!C62</f>
        <v>0</v>
      </c>
      <c r="B62" s="188" t="str">
        <f>+'4.CAL ESPERADA Y OBSERVADA'!D62</f>
        <v/>
      </c>
      <c r="C62" s="72" t="str">
        <f>+'4.CAL ESPERADA Y OBSERVADA'!E62</f>
        <v/>
      </c>
      <c r="D62" s="14"/>
      <c r="E62" s="19"/>
      <c r="F62" s="19"/>
      <c r="G62" s="19"/>
      <c r="H62" s="19"/>
      <c r="I62" s="19"/>
      <c r="J62" s="15"/>
    </row>
    <row r="63" spans="1:10" ht="21" customHeight="1" x14ac:dyDescent="0.25">
      <c r="A63" s="186">
        <f>+'4.CAL ESPERADA Y OBSERVADA'!C63</f>
        <v>0</v>
      </c>
      <c r="B63" s="188" t="str">
        <f>+'4.CAL ESPERADA Y OBSERVADA'!D63</f>
        <v/>
      </c>
      <c r="C63" s="72" t="str">
        <f>+'4.CAL ESPERADA Y OBSERVADA'!E63</f>
        <v/>
      </c>
      <c r="D63" s="14"/>
      <c r="E63" s="19"/>
      <c r="F63" s="19"/>
      <c r="G63" s="19"/>
      <c r="H63" s="19"/>
      <c r="I63" s="19"/>
      <c r="J63" s="15"/>
    </row>
    <row r="64" spans="1:10" ht="21" customHeight="1" x14ac:dyDescent="0.25">
      <c r="A64" s="186">
        <f>+'4.CAL ESPERADA Y OBSERVADA'!C64</f>
        <v>0</v>
      </c>
      <c r="B64" s="188" t="str">
        <f>+'4.CAL ESPERADA Y OBSERVADA'!D64</f>
        <v/>
      </c>
      <c r="C64" s="72" t="str">
        <f>+'4.CAL ESPERADA Y OBSERVADA'!E64</f>
        <v/>
      </c>
      <c r="D64" s="14"/>
      <c r="E64" s="19"/>
      <c r="F64" s="19"/>
      <c r="G64" s="19"/>
      <c r="H64" s="19"/>
      <c r="I64" s="19"/>
      <c r="J64" s="15"/>
    </row>
    <row r="65" spans="1:10" ht="21" customHeight="1" x14ac:dyDescent="0.25">
      <c r="A65" s="186">
        <f>+'4.CAL ESPERADA Y OBSERVADA'!C65</f>
        <v>0</v>
      </c>
      <c r="B65" s="188" t="str">
        <f>+'4.CAL ESPERADA Y OBSERVADA'!D65</f>
        <v/>
      </c>
      <c r="C65" s="72" t="str">
        <f>+'4.CAL ESPERADA Y OBSERVADA'!E65</f>
        <v/>
      </c>
      <c r="D65" s="14"/>
      <c r="E65" s="19"/>
      <c r="F65" s="19"/>
      <c r="G65" s="19"/>
      <c r="H65" s="19"/>
      <c r="I65" s="19"/>
      <c r="J65" s="15"/>
    </row>
    <row r="66" spans="1:10" ht="21" customHeight="1" x14ac:dyDescent="0.25">
      <c r="A66" s="186">
        <f>+'4.CAL ESPERADA Y OBSERVADA'!C66</f>
        <v>0</v>
      </c>
      <c r="B66" s="188" t="str">
        <f>+'4.CAL ESPERADA Y OBSERVADA'!D66</f>
        <v/>
      </c>
      <c r="C66" s="72" t="str">
        <f>+'4.CAL ESPERADA Y OBSERVADA'!E66</f>
        <v/>
      </c>
      <c r="D66" s="14"/>
      <c r="E66" s="19"/>
      <c r="F66" s="19"/>
      <c r="G66" s="19"/>
      <c r="H66" s="19"/>
      <c r="I66" s="19"/>
      <c r="J66" s="15"/>
    </row>
    <row r="67" spans="1:10" ht="21" customHeight="1" x14ac:dyDescent="0.25">
      <c r="A67" s="186">
        <f>+'4.CAL ESPERADA Y OBSERVADA'!C67</f>
        <v>0</v>
      </c>
      <c r="B67" s="188" t="str">
        <f>+'4.CAL ESPERADA Y OBSERVADA'!D67</f>
        <v/>
      </c>
      <c r="C67" s="72" t="str">
        <f>+'4.CAL ESPERADA Y OBSERVADA'!E67</f>
        <v/>
      </c>
      <c r="D67" s="14"/>
      <c r="E67" s="19"/>
      <c r="F67" s="19"/>
      <c r="G67" s="19"/>
      <c r="H67" s="19"/>
      <c r="I67" s="19"/>
      <c r="J67" s="15"/>
    </row>
    <row r="68" spans="1:10" ht="21" customHeight="1" x14ac:dyDescent="0.25">
      <c r="A68" s="186">
        <f>+'4.CAL ESPERADA Y OBSERVADA'!C68</f>
        <v>0</v>
      </c>
      <c r="B68" s="188" t="str">
        <f>+'4.CAL ESPERADA Y OBSERVADA'!D68</f>
        <v/>
      </c>
      <c r="C68" s="72" t="str">
        <f>+'4.CAL ESPERADA Y OBSERVADA'!E68</f>
        <v/>
      </c>
      <c r="D68" s="14"/>
      <c r="E68" s="19"/>
      <c r="F68" s="19"/>
      <c r="G68" s="19"/>
      <c r="H68" s="19"/>
      <c r="I68" s="19"/>
      <c r="J68" s="15"/>
    </row>
    <row r="69" spans="1:10" ht="21" customHeight="1" x14ac:dyDescent="0.25">
      <c r="A69" s="186">
        <f>+'4.CAL ESPERADA Y OBSERVADA'!C69</f>
        <v>0</v>
      </c>
      <c r="B69" s="188" t="str">
        <f>+'4.CAL ESPERADA Y OBSERVADA'!D69</f>
        <v/>
      </c>
      <c r="C69" s="72" t="str">
        <f>+'4.CAL ESPERADA Y OBSERVADA'!E69</f>
        <v/>
      </c>
      <c r="D69" s="14"/>
      <c r="E69" s="19"/>
      <c r="F69" s="19"/>
      <c r="G69" s="19"/>
      <c r="H69" s="19"/>
      <c r="I69" s="19"/>
      <c r="J69" s="15"/>
    </row>
    <row r="70" spans="1:10" ht="21" customHeight="1" x14ac:dyDescent="0.25">
      <c r="A70" s="186">
        <f>+'4.CAL ESPERADA Y OBSERVADA'!C70</f>
        <v>0</v>
      </c>
      <c r="B70" s="188" t="str">
        <f>+'4.CAL ESPERADA Y OBSERVADA'!D70</f>
        <v/>
      </c>
      <c r="C70" s="72" t="str">
        <f>+'4.CAL ESPERADA Y OBSERVADA'!E70</f>
        <v/>
      </c>
      <c r="D70" s="14"/>
      <c r="E70" s="19"/>
      <c r="F70" s="19"/>
      <c r="G70" s="19"/>
      <c r="H70" s="19"/>
      <c r="I70" s="19"/>
      <c r="J70" s="15"/>
    </row>
    <row r="71" spans="1:10" ht="21" customHeight="1" x14ac:dyDescent="0.25">
      <c r="A71" s="186">
        <f>+'4.CAL ESPERADA Y OBSERVADA'!C71</f>
        <v>0</v>
      </c>
      <c r="B71" s="188" t="str">
        <f>+'4.CAL ESPERADA Y OBSERVADA'!D71</f>
        <v/>
      </c>
      <c r="C71" s="72" t="str">
        <f>+'4.CAL ESPERADA Y OBSERVADA'!E71</f>
        <v/>
      </c>
      <c r="D71" s="14"/>
      <c r="E71" s="19"/>
      <c r="F71" s="19"/>
      <c r="G71" s="19"/>
      <c r="H71" s="19"/>
      <c r="I71" s="19"/>
      <c r="J71" s="15"/>
    </row>
    <row r="72" spans="1:10" ht="21" customHeight="1" x14ac:dyDescent="0.25">
      <c r="A72" s="186">
        <f>+'4.CAL ESPERADA Y OBSERVADA'!C72</f>
        <v>0</v>
      </c>
      <c r="B72" s="188" t="str">
        <f>+'4.CAL ESPERADA Y OBSERVADA'!D72</f>
        <v/>
      </c>
      <c r="C72" s="72" t="str">
        <f>+'4.CAL ESPERADA Y OBSERVADA'!E72</f>
        <v/>
      </c>
      <c r="D72" s="14"/>
      <c r="E72" s="19"/>
      <c r="F72" s="19"/>
      <c r="G72" s="19"/>
      <c r="H72" s="19"/>
      <c r="I72" s="19"/>
      <c r="J72" s="15"/>
    </row>
    <row r="73" spans="1:10" ht="21" customHeight="1" x14ac:dyDescent="0.25">
      <c r="A73" s="186">
        <f>+'4.CAL ESPERADA Y OBSERVADA'!C73</f>
        <v>0</v>
      </c>
      <c r="B73" s="188" t="str">
        <f>+'4.CAL ESPERADA Y OBSERVADA'!D73</f>
        <v/>
      </c>
      <c r="C73" s="72" t="str">
        <f>+'4.CAL ESPERADA Y OBSERVADA'!E73</f>
        <v/>
      </c>
      <c r="D73" s="14"/>
      <c r="E73" s="19"/>
      <c r="F73" s="19"/>
      <c r="G73" s="19"/>
      <c r="H73" s="19"/>
      <c r="I73" s="19"/>
      <c r="J73" s="15"/>
    </row>
    <row r="74" spans="1:10" ht="21" customHeight="1" x14ac:dyDescent="0.25">
      <c r="A74" s="186">
        <f>+'4.CAL ESPERADA Y OBSERVADA'!C74</f>
        <v>0</v>
      </c>
      <c r="B74" s="188" t="str">
        <f>+'4.CAL ESPERADA Y OBSERVADA'!D74</f>
        <v/>
      </c>
      <c r="C74" s="72" t="str">
        <f>+'4.CAL ESPERADA Y OBSERVADA'!E74</f>
        <v/>
      </c>
      <c r="D74" s="14"/>
      <c r="E74" s="19"/>
      <c r="F74" s="19"/>
      <c r="G74" s="19"/>
      <c r="H74" s="19"/>
      <c r="I74" s="19"/>
      <c r="J74" s="15"/>
    </row>
    <row r="75" spans="1:10" ht="21" customHeight="1" x14ac:dyDescent="0.25">
      <c r="A75" s="186">
        <f>+'4.CAL ESPERADA Y OBSERVADA'!C75</f>
        <v>0</v>
      </c>
      <c r="B75" s="188" t="str">
        <f>+'4.CAL ESPERADA Y OBSERVADA'!D75</f>
        <v/>
      </c>
      <c r="C75" s="72" t="str">
        <f>+'4.CAL ESPERADA Y OBSERVADA'!E75</f>
        <v/>
      </c>
      <c r="D75" s="14"/>
      <c r="E75" s="19"/>
      <c r="F75" s="19"/>
      <c r="G75" s="19"/>
      <c r="H75" s="19"/>
      <c r="I75" s="19"/>
      <c r="J75" s="15"/>
    </row>
    <row r="76" spans="1:10" ht="21" customHeight="1" x14ac:dyDescent="0.25">
      <c r="A76" s="186">
        <f>+'4.CAL ESPERADA Y OBSERVADA'!C76</f>
        <v>0</v>
      </c>
      <c r="B76" s="188" t="str">
        <f>+'4.CAL ESPERADA Y OBSERVADA'!D76</f>
        <v/>
      </c>
      <c r="C76" s="72" t="str">
        <f>+'4.CAL ESPERADA Y OBSERVADA'!E76</f>
        <v/>
      </c>
      <c r="D76" s="14"/>
      <c r="E76" s="19"/>
      <c r="F76" s="19"/>
      <c r="G76" s="19"/>
      <c r="H76" s="19"/>
      <c r="I76" s="19"/>
      <c r="J76" s="15"/>
    </row>
    <row r="77" spans="1:10" ht="21" customHeight="1" x14ac:dyDescent="0.25">
      <c r="A77" s="186">
        <f>+'4.CAL ESPERADA Y OBSERVADA'!C77</f>
        <v>0</v>
      </c>
      <c r="B77" s="188" t="str">
        <f>+'4.CAL ESPERADA Y OBSERVADA'!D77</f>
        <v/>
      </c>
      <c r="C77" s="72" t="str">
        <f>+'4.CAL ESPERADA Y OBSERVADA'!E77</f>
        <v/>
      </c>
      <c r="D77" s="14"/>
      <c r="E77" s="19"/>
      <c r="F77" s="19"/>
      <c r="G77" s="19"/>
      <c r="H77" s="19"/>
      <c r="I77" s="19"/>
      <c r="J77" s="15"/>
    </row>
    <row r="78" spans="1:10" ht="21" customHeight="1" x14ac:dyDescent="0.25">
      <c r="A78" s="186">
        <f>+'4.CAL ESPERADA Y OBSERVADA'!C78</f>
        <v>0</v>
      </c>
      <c r="B78" s="188" t="str">
        <f>+'4.CAL ESPERADA Y OBSERVADA'!D78</f>
        <v/>
      </c>
      <c r="C78" s="72" t="str">
        <f>+'4.CAL ESPERADA Y OBSERVADA'!E78</f>
        <v/>
      </c>
      <c r="D78" s="14"/>
      <c r="E78" s="19"/>
      <c r="F78" s="19"/>
      <c r="G78" s="19"/>
      <c r="H78" s="19"/>
      <c r="I78" s="19"/>
      <c r="J78" s="15"/>
    </row>
    <row r="79" spans="1:10" ht="21" customHeight="1" x14ac:dyDescent="0.25">
      <c r="A79" s="186">
        <f>+'4.CAL ESPERADA Y OBSERVADA'!C79</f>
        <v>0</v>
      </c>
      <c r="B79" s="188" t="str">
        <f>+'4.CAL ESPERADA Y OBSERVADA'!D79</f>
        <v/>
      </c>
      <c r="C79" s="72" t="str">
        <f>+'4.CAL ESPERADA Y OBSERVADA'!E79</f>
        <v/>
      </c>
      <c r="D79" s="14"/>
      <c r="E79" s="19"/>
      <c r="F79" s="19"/>
      <c r="G79" s="19"/>
      <c r="H79" s="19"/>
      <c r="I79" s="19"/>
      <c r="J79" s="15"/>
    </row>
    <row r="80" spans="1:10" ht="21" customHeight="1" x14ac:dyDescent="0.25">
      <c r="A80" s="186">
        <f>+'4.CAL ESPERADA Y OBSERVADA'!C80</f>
        <v>0</v>
      </c>
      <c r="B80" s="188" t="str">
        <f>+'4.CAL ESPERADA Y OBSERVADA'!D80</f>
        <v/>
      </c>
      <c r="C80" s="72" t="str">
        <f>+'4.CAL ESPERADA Y OBSERVADA'!E80</f>
        <v/>
      </c>
      <c r="D80" s="14"/>
      <c r="E80" s="19"/>
      <c r="F80" s="19"/>
      <c r="G80" s="19"/>
      <c r="H80" s="19"/>
      <c r="I80" s="19"/>
      <c r="J80" s="15"/>
    </row>
    <row r="81" spans="1:10" ht="21" customHeight="1" x14ac:dyDescent="0.25">
      <c r="A81" s="186">
        <f>+'4.CAL ESPERADA Y OBSERVADA'!C81</f>
        <v>0</v>
      </c>
      <c r="B81" s="188" t="str">
        <f>+'4.CAL ESPERADA Y OBSERVADA'!D81</f>
        <v/>
      </c>
      <c r="C81" s="72" t="str">
        <f>+'4.CAL ESPERADA Y OBSERVADA'!E81</f>
        <v/>
      </c>
      <c r="D81" s="14"/>
      <c r="E81" s="19"/>
      <c r="F81" s="19"/>
      <c r="G81" s="19"/>
      <c r="H81" s="19"/>
      <c r="I81" s="19"/>
      <c r="J81" s="15"/>
    </row>
    <row r="82" spans="1:10" ht="21" customHeight="1" x14ac:dyDescent="0.25">
      <c r="A82" s="186">
        <f>+'4.CAL ESPERADA Y OBSERVADA'!C82</f>
        <v>0</v>
      </c>
      <c r="B82" s="188" t="str">
        <f>+'4.CAL ESPERADA Y OBSERVADA'!D82</f>
        <v/>
      </c>
      <c r="C82" s="72" t="str">
        <f>+'4.CAL ESPERADA Y OBSERVADA'!E82</f>
        <v/>
      </c>
      <c r="D82" s="14"/>
      <c r="E82" s="19"/>
      <c r="F82" s="19"/>
      <c r="G82" s="19"/>
      <c r="H82" s="19"/>
      <c r="I82" s="19"/>
      <c r="J82" s="15"/>
    </row>
    <row r="83" spans="1:10" ht="21" customHeight="1" x14ac:dyDescent="0.25">
      <c r="A83" s="186">
        <f>+'4.CAL ESPERADA Y OBSERVADA'!C83</f>
        <v>0</v>
      </c>
      <c r="B83" s="188" t="str">
        <f>+'4.CAL ESPERADA Y OBSERVADA'!D83</f>
        <v/>
      </c>
      <c r="C83" s="72" t="str">
        <f>+'4.CAL ESPERADA Y OBSERVADA'!E83</f>
        <v/>
      </c>
      <c r="D83" s="14"/>
      <c r="E83" s="19"/>
      <c r="F83" s="19"/>
      <c r="G83" s="19"/>
      <c r="H83" s="19"/>
      <c r="I83" s="19"/>
      <c r="J83" s="15"/>
    </row>
    <row r="84" spans="1:10" ht="21" customHeight="1" x14ac:dyDescent="0.25">
      <c r="A84" s="186">
        <f>+'4.CAL ESPERADA Y OBSERVADA'!C84</f>
        <v>0</v>
      </c>
      <c r="B84" s="188" t="str">
        <f>+'4.CAL ESPERADA Y OBSERVADA'!D84</f>
        <v/>
      </c>
      <c r="C84" s="72" t="str">
        <f>+'4.CAL ESPERADA Y OBSERVADA'!E84</f>
        <v/>
      </c>
      <c r="D84" s="14"/>
      <c r="E84" s="19"/>
      <c r="F84" s="19"/>
      <c r="G84" s="19"/>
      <c r="H84" s="19"/>
      <c r="I84" s="19"/>
      <c r="J84" s="15"/>
    </row>
    <row r="85" spans="1:10" ht="21" customHeight="1" x14ac:dyDescent="0.25">
      <c r="A85" s="186">
        <f>+'4.CAL ESPERADA Y OBSERVADA'!C85</f>
        <v>0</v>
      </c>
      <c r="B85" s="188" t="str">
        <f>+'4.CAL ESPERADA Y OBSERVADA'!D85</f>
        <v/>
      </c>
      <c r="C85" s="72" t="str">
        <f>+'4.CAL ESPERADA Y OBSERVADA'!E85</f>
        <v/>
      </c>
      <c r="D85" s="14"/>
      <c r="E85" s="19"/>
      <c r="F85" s="19"/>
      <c r="G85" s="19"/>
      <c r="H85" s="19"/>
      <c r="I85" s="19"/>
      <c r="J85" s="15"/>
    </row>
    <row r="86" spans="1:10" ht="21" customHeight="1" x14ac:dyDescent="0.25">
      <c r="A86" s="186">
        <f>+'4.CAL ESPERADA Y OBSERVADA'!C86</f>
        <v>0</v>
      </c>
      <c r="B86" s="188" t="str">
        <f>+'4.CAL ESPERADA Y OBSERVADA'!D86</f>
        <v/>
      </c>
      <c r="C86" s="72" t="str">
        <f>+'4.CAL ESPERADA Y OBSERVADA'!E86</f>
        <v/>
      </c>
      <c r="D86" s="14"/>
      <c r="E86" s="19"/>
      <c r="F86" s="19"/>
      <c r="G86" s="19"/>
      <c r="H86" s="19"/>
      <c r="I86" s="19"/>
      <c r="J86" s="15"/>
    </row>
    <row r="87" spans="1:10" ht="21" customHeight="1" x14ac:dyDescent="0.25">
      <c r="A87" s="186">
        <f>+'4.CAL ESPERADA Y OBSERVADA'!C87</f>
        <v>0</v>
      </c>
      <c r="B87" s="188" t="str">
        <f>+'4.CAL ESPERADA Y OBSERVADA'!D87</f>
        <v/>
      </c>
      <c r="C87" s="72" t="str">
        <f>+'4.CAL ESPERADA Y OBSERVADA'!E87</f>
        <v/>
      </c>
      <c r="D87" s="14"/>
      <c r="E87" s="19"/>
      <c r="F87" s="19"/>
      <c r="G87" s="19"/>
      <c r="H87" s="19"/>
      <c r="I87" s="19"/>
      <c r="J87" s="15"/>
    </row>
    <row r="88" spans="1:10" ht="21" customHeight="1" x14ac:dyDescent="0.25">
      <c r="A88" s="186">
        <f>+'4.CAL ESPERADA Y OBSERVADA'!C88</f>
        <v>0</v>
      </c>
      <c r="B88" s="188" t="str">
        <f>+'4.CAL ESPERADA Y OBSERVADA'!D88</f>
        <v/>
      </c>
      <c r="C88" s="72" t="str">
        <f>+'4.CAL ESPERADA Y OBSERVADA'!E88</f>
        <v/>
      </c>
      <c r="D88" s="14"/>
      <c r="E88" s="19"/>
      <c r="F88" s="19"/>
      <c r="G88" s="19"/>
      <c r="H88" s="19"/>
      <c r="I88" s="19"/>
      <c r="J88" s="15"/>
    </row>
    <row r="89" spans="1:10" ht="21" customHeight="1" x14ac:dyDescent="0.25">
      <c r="A89" s="186">
        <f>+'4.CAL ESPERADA Y OBSERVADA'!C89</f>
        <v>0</v>
      </c>
      <c r="B89" s="188" t="str">
        <f>+'4.CAL ESPERADA Y OBSERVADA'!D89</f>
        <v/>
      </c>
      <c r="C89" s="72" t="str">
        <f>+'4.CAL ESPERADA Y OBSERVADA'!E89</f>
        <v/>
      </c>
      <c r="D89" s="14"/>
      <c r="E89" s="19"/>
      <c r="F89" s="19"/>
      <c r="G89" s="19"/>
      <c r="H89" s="19"/>
      <c r="I89" s="19"/>
      <c r="J89" s="15"/>
    </row>
    <row r="90" spans="1:10" ht="21" customHeight="1" x14ac:dyDescent="0.25">
      <c r="A90" s="186">
        <f>+'4.CAL ESPERADA Y OBSERVADA'!C90</f>
        <v>0</v>
      </c>
      <c r="B90" s="188" t="str">
        <f>+'4.CAL ESPERADA Y OBSERVADA'!D90</f>
        <v/>
      </c>
      <c r="C90" s="72" t="str">
        <f>+'4.CAL ESPERADA Y OBSERVADA'!E90</f>
        <v/>
      </c>
      <c r="D90" s="14"/>
      <c r="E90" s="19"/>
      <c r="F90" s="19"/>
      <c r="G90" s="19"/>
      <c r="H90" s="19"/>
      <c r="I90" s="19"/>
      <c r="J90" s="15"/>
    </row>
    <row r="91" spans="1:10" ht="21" customHeight="1" x14ac:dyDescent="0.25">
      <c r="A91" s="186">
        <f>+'4.CAL ESPERADA Y OBSERVADA'!C91</f>
        <v>0</v>
      </c>
      <c r="B91" s="188" t="str">
        <f>+'4.CAL ESPERADA Y OBSERVADA'!D91</f>
        <v/>
      </c>
      <c r="C91" s="72" t="str">
        <f>+'4.CAL ESPERADA Y OBSERVADA'!E91</f>
        <v/>
      </c>
      <c r="D91" s="14"/>
      <c r="E91" s="19"/>
      <c r="F91" s="19"/>
      <c r="G91" s="19"/>
      <c r="H91" s="19"/>
      <c r="I91" s="19"/>
      <c r="J91" s="15"/>
    </row>
    <row r="92" spans="1:10" ht="21" customHeight="1" x14ac:dyDescent="0.25">
      <c r="A92" s="186">
        <f>+'4.CAL ESPERADA Y OBSERVADA'!C92</f>
        <v>0</v>
      </c>
      <c r="B92" s="188" t="str">
        <f>+'4.CAL ESPERADA Y OBSERVADA'!D92</f>
        <v/>
      </c>
      <c r="C92" s="72" t="str">
        <f>+'4.CAL ESPERADA Y OBSERVADA'!E92</f>
        <v/>
      </c>
      <c r="D92" s="14"/>
      <c r="E92" s="19"/>
      <c r="F92" s="19"/>
      <c r="G92" s="19"/>
      <c r="H92" s="19"/>
      <c r="I92" s="19"/>
      <c r="J92" s="15"/>
    </row>
    <row r="93" spans="1:10" ht="21" customHeight="1" x14ac:dyDescent="0.25">
      <c r="A93" s="186">
        <f>+'4.CAL ESPERADA Y OBSERVADA'!C93</f>
        <v>0</v>
      </c>
      <c r="B93" s="188" t="str">
        <f>+'4.CAL ESPERADA Y OBSERVADA'!D93</f>
        <v/>
      </c>
      <c r="C93" s="72" t="str">
        <f>+'4.CAL ESPERADA Y OBSERVADA'!E93</f>
        <v/>
      </c>
      <c r="D93" s="14"/>
      <c r="E93" s="19"/>
      <c r="F93" s="19"/>
      <c r="G93" s="19"/>
      <c r="H93" s="19"/>
      <c r="I93" s="19"/>
      <c r="J93" s="15"/>
    </row>
    <row r="94" spans="1:10" ht="21" customHeight="1" x14ac:dyDescent="0.25">
      <c r="A94" s="186">
        <f>+'4.CAL ESPERADA Y OBSERVADA'!C94</f>
        <v>0</v>
      </c>
      <c r="B94" s="188" t="str">
        <f>+'4.CAL ESPERADA Y OBSERVADA'!D94</f>
        <v/>
      </c>
      <c r="C94" s="72" t="str">
        <f>+'4.CAL ESPERADA Y OBSERVADA'!E94</f>
        <v/>
      </c>
      <c r="D94" s="14"/>
      <c r="E94" s="19"/>
      <c r="F94" s="19"/>
      <c r="G94" s="19"/>
      <c r="H94" s="19"/>
      <c r="I94" s="19"/>
      <c r="J94" s="15"/>
    </row>
    <row r="95" spans="1:10" ht="21" customHeight="1" x14ac:dyDescent="0.25">
      <c r="A95" s="186">
        <f>+'4.CAL ESPERADA Y OBSERVADA'!C95</f>
        <v>0</v>
      </c>
      <c r="B95" s="188" t="str">
        <f>+'4.CAL ESPERADA Y OBSERVADA'!D95</f>
        <v/>
      </c>
      <c r="C95" s="72" t="str">
        <f>+'4.CAL ESPERADA Y OBSERVADA'!E95</f>
        <v/>
      </c>
      <c r="D95" s="14"/>
      <c r="E95" s="19"/>
      <c r="F95" s="19"/>
      <c r="G95" s="19"/>
      <c r="H95" s="19"/>
      <c r="I95" s="19"/>
      <c r="J95" s="15"/>
    </row>
    <row r="96" spans="1:10" ht="21" customHeight="1" x14ac:dyDescent="0.25">
      <c r="A96" s="186">
        <f>+'4.CAL ESPERADA Y OBSERVADA'!C96</f>
        <v>0</v>
      </c>
      <c r="B96" s="188" t="str">
        <f>+'4.CAL ESPERADA Y OBSERVADA'!D96</f>
        <v/>
      </c>
      <c r="C96" s="72" t="str">
        <f>+'4.CAL ESPERADA Y OBSERVADA'!E96</f>
        <v/>
      </c>
      <c r="D96" s="14"/>
      <c r="E96" s="19"/>
      <c r="F96" s="19"/>
      <c r="G96" s="19"/>
      <c r="H96" s="19"/>
      <c r="I96" s="19"/>
      <c r="J96" s="15"/>
    </row>
    <row r="97" spans="1:10" ht="21" customHeight="1" x14ac:dyDescent="0.25">
      <c r="A97" s="186">
        <f>+'4.CAL ESPERADA Y OBSERVADA'!C97</f>
        <v>0</v>
      </c>
      <c r="B97" s="188" t="str">
        <f>+'4.CAL ESPERADA Y OBSERVADA'!D97</f>
        <v/>
      </c>
      <c r="C97" s="72" t="str">
        <f>+'4.CAL ESPERADA Y OBSERVADA'!E97</f>
        <v/>
      </c>
      <c r="D97" s="14"/>
      <c r="E97" s="19"/>
      <c r="F97" s="19"/>
      <c r="G97" s="19"/>
      <c r="H97" s="19"/>
      <c r="I97" s="19"/>
      <c r="J97" s="15"/>
    </row>
    <row r="98" spans="1:10" ht="21" customHeight="1" x14ac:dyDescent="0.25">
      <c r="A98" s="186">
        <f>+'4.CAL ESPERADA Y OBSERVADA'!C98</f>
        <v>0</v>
      </c>
      <c r="B98" s="188" t="str">
        <f>+'4.CAL ESPERADA Y OBSERVADA'!D98</f>
        <v/>
      </c>
      <c r="C98" s="72" t="str">
        <f>+'4.CAL ESPERADA Y OBSERVADA'!E98</f>
        <v/>
      </c>
      <c r="D98" s="14"/>
      <c r="E98" s="19"/>
      <c r="F98" s="19"/>
      <c r="G98" s="19"/>
      <c r="H98" s="19"/>
      <c r="I98" s="19"/>
      <c r="J98" s="15"/>
    </row>
    <row r="99" spans="1:10" ht="21" customHeight="1" x14ac:dyDescent="0.25">
      <c r="A99" s="186">
        <f>+'4.CAL ESPERADA Y OBSERVADA'!C99</f>
        <v>0</v>
      </c>
      <c r="B99" s="188" t="str">
        <f>+'4.CAL ESPERADA Y OBSERVADA'!D99</f>
        <v/>
      </c>
      <c r="C99" s="72" t="str">
        <f>+'4.CAL ESPERADA Y OBSERVADA'!E99</f>
        <v/>
      </c>
      <c r="D99" s="14"/>
      <c r="E99" s="19"/>
      <c r="F99" s="19"/>
      <c r="G99" s="19"/>
      <c r="H99" s="19"/>
      <c r="I99" s="19"/>
      <c r="J99" s="15"/>
    </row>
    <row r="100" spans="1:10" ht="21" customHeight="1" x14ac:dyDescent="0.25">
      <c r="A100" s="186">
        <f>+'4.CAL ESPERADA Y OBSERVADA'!C100</f>
        <v>0</v>
      </c>
      <c r="B100" s="188" t="str">
        <f>+'4.CAL ESPERADA Y OBSERVADA'!D100</f>
        <v/>
      </c>
      <c r="C100" s="72" t="str">
        <f>+'4.CAL ESPERADA Y OBSERVADA'!E100</f>
        <v/>
      </c>
      <c r="D100" s="14"/>
      <c r="E100" s="19"/>
      <c r="F100" s="19"/>
      <c r="G100" s="19"/>
      <c r="H100" s="19"/>
      <c r="I100" s="19"/>
      <c r="J100" s="15"/>
    </row>
    <row r="101" spans="1:10" ht="21" customHeight="1" x14ac:dyDescent="0.25">
      <c r="A101" s="186">
        <f>+'4.CAL ESPERADA Y OBSERVADA'!C101</f>
        <v>0</v>
      </c>
      <c r="B101" s="188" t="str">
        <f>+'4.CAL ESPERADA Y OBSERVADA'!D101</f>
        <v/>
      </c>
      <c r="C101" s="72" t="str">
        <f>+'4.CAL ESPERADA Y OBSERVADA'!E101</f>
        <v/>
      </c>
      <c r="D101" s="14"/>
      <c r="E101" s="19"/>
      <c r="F101" s="19"/>
      <c r="G101" s="19"/>
      <c r="H101" s="19"/>
      <c r="I101" s="19"/>
      <c r="J101" s="15"/>
    </row>
    <row r="102" spans="1:10" ht="21" customHeight="1" x14ac:dyDescent="0.25">
      <c r="A102" s="186">
        <f>+'4.CAL ESPERADA Y OBSERVADA'!C102</f>
        <v>0</v>
      </c>
      <c r="B102" s="188" t="str">
        <f>+'4.CAL ESPERADA Y OBSERVADA'!D102</f>
        <v/>
      </c>
      <c r="C102" s="72" t="str">
        <f>+'4.CAL ESPERADA Y OBSERVADA'!E102</f>
        <v/>
      </c>
      <c r="D102" s="14"/>
      <c r="E102" s="19"/>
      <c r="F102" s="19"/>
      <c r="G102" s="19"/>
      <c r="H102" s="19"/>
      <c r="I102" s="19"/>
      <c r="J102" s="15"/>
    </row>
    <row r="103" spans="1:10" ht="21" customHeight="1" x14ac:dyDescent="0.25">
      <c r="A103" s="186">
        <f>+'4.CAL ESPERADA Y OBSERVADA'!C103</f>
        <v>0</v>
      </c>
      <c r="B103" s="187"/>
      <c r="C103" s="73"/>
      <c r="D103" s="14"/>
      <c r="E103" s="19"/>
      <c r="F103" s="19"/>
      <c r="G103" s="19"/>
      <c r="H103" s="19"/>
      <c r="I103" s="19"/>
      <c r="J103" s="15"/>
    </row>
    <row r="104" spans="1:10" ht="21" customHeight="1" x14ac:dyDescent="0.25">
      <c r="A104" s="186">
        <f>+'4.CAL ESPERADA Y OBSERVADA'!C104</f>
        <v>0</v>
      </c>
      <c r="B104" s="187"/>
      <c r="C104" s="73"/>
      <c r="D104" s="14"/>
      <c r="E104" s="19"/>
      <c r="F104" s="19"/>
      <c r="G104" s="19"/>
      <c r="H104" s="19"/>
      <c r="I104" s="19"/>
      <c r="J104" s="15"/>
    </row>
  </sheetData>
  <sheetProtection algorithmName="SHA-512" hashValue="zqHQk+nZCM/+t1Zc/3RSD+/KGujtzHcAarpbpyXqbRF/9qsNhkSV1KjlJtnDFyNhu0PIgbwpQIqA8ukooFgN8g==" saltValue="cSXcoKwssOKCjuVAsBqMNQ==" spinCount="100000" sheet="1" formatColumns="0" formatRows="0" selectLockedCells="1" autoFilter="0"/>
  <mergeCells count="5">
    <mergeCell ref="D4:F4"/>
    <mergeCell ref="A2:A4"/>
    <mergeCell ref="B2:C4"/>
    <mergeCell ref="D2:F2"/>
    <mergeCell ref="D3:F3"/>
  </mergeCells>
  <printOptions horizontalCentered="1"/>
  <pageMargins left="0.78740157480314965" right="0.78740157480314965" top="0.78740157480314965" bottom="0.78740157480314965" header="0.78740157480314965" footer="0.78740157480314965"/>
  <pageSetup scale="68" orientation="landscape" r:id="rId1"/>
  <drawing r:id="rId2"/>
  <legacyDrawing r:id="rId3"/>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2:K107"/>
  <sheetViews>
    <sheetView zoomScale="90" zoomScaleNormal="90" workbookViewId="0">
      <selection activeCell="G9" sqref="G9"/>
    </sheetView>
  </sheetViews>
  <sheetFormatPr baseColWidth="10" defaultColWidth="11.42578125" defaultRowHeight="15" x14ac:dyDescent="0.25"/>
  <cols>
    <col min="1" max="1" width="4.42578125" style="58" bestFit="1" customWidth="1"/>
    <col min="2" max="2" width="56.7109375" customWidth="1"/>
    <col min="3" max="3" width="28.140625" style="25" bestFit="1" customWidth="1"/>
    <col min="4" max="4" width="23.42578125" style="25" customWidth="1"/>
    <col min="5" max="5" width="26.5703125" style="74" customWidth="1"/>
    <col min="6" max="6" width="29" style="74" customWidth="1"/>
    <col min="7" max="7" width="25.42578125" style="3" bestFit="1" customWidth="1"/>
    <col min="8" max="8" width="11.42578125" style="3"/>
    <col min="9" max="9" width="41.5703125" style="74" customWidth="1"/>
  </cols>
  <sheetData>
    <row r="2" spans="1:11" ht="23.25" customHeight="1" x14ac:dyDescent="0.25">
      <c r="B2" s="210"/>
      <c r="C2" s="269" t="s">
        <v>22</v>
      </c>
      <c r="D2" s="270"/>
      <c r="E2" s="231" t="s">
        <v>20</v>
      </c>
      <c r="F2" s="234"/>
      <c r="G2" s="235"/>
    </row>
    <row r="3" spans="1:11" ht="19.5" customHeight="1" x14ac:dyDescent="0.25">
      <c r="B3" s="210"/>
      <c r="C3" s="271"/>
      <c r="D3" s="272"/>
      <c r="E3" s="280" t="s">
        <v>1</v>
      </c>
      <c r="F3" s="280"/>
      <c r="G3" s="280"/>
    </row>
    <row r="4" spans="1:11" s="77" customFormat="1" ht="20.25" customHeight="1" x14ac:dyDescent="0.25">
      <c r="A4" s="75"/>
      <c r="B4" s="210"/>
      <c r="C4" s="273"/>
      <c r="D4" s="274"/>
      <c r="E4" s="280" t="s">
        <v>2</v>
      </c>
      <c r="F4" s="280"/>
      <c r="G4" s="280"/>
      <c r="H4" s="75"/>
      <c r="I4" s="76"/>
      <c r="J4" s="76"/>
      <c r="K4" s="76"/>
    </row>
    <row r="5" spans="1:11" s="77" customFormat="1" ht="18" x14ac:dyDescent="0.25">
      <c r="A5" s="78"/>
      <c r="B5" s="66"/>
      <c r="C5" s="75"/>
      <c r="D5" s="75"/>
      <c r="E5" s="79"/>
      <c r="F5" s="79"/>
      <c r="G5" s="79"/>
      <c r="H5" s="79"/>
      <c r="I5" s="79"/>
      <c r="K5" s="76"/>
    </row>
    <row r="6" spans="1:11" x14ac:dyDescent="0.25">
      <c r="A6" s="80" t="s">
        <v>409</v>
      </c>
      <c r="B6" s="80" t="s">
        <v>394</v>
      </c>
      <c r="C6" s="80" t="s">
        <v>472</v>
      </c>
      <c r="D6" s="80" t="s">
        <v>473</v>
      </c>
      <c r="E6" s="80" t="s">
        <v>493</v>
      </c>
      <c r="F6" s="80" t="s">
        <v>494</v>
      </c>
      <c r="G6" s="80" t="s">
        <v>495</v>
      </c>
      <c r="H6" s="80" t="s">
        <v>496</v>
      </c>
      <c r="I6" s="80" t="s">
        <v>497</v>
      </c>
    </row>
    <row r="7" spans="1:11" ht="90" x14ac:dyDescent="0.25">
      <c r="A7" s="28">
        <f>+'1.AUTOEVALUACIÓN'!D10</f>
        <v>1</v>
      </c>
      <c r="B7" s="84" t="str">
        <f>+'1.AUTOEVALUACIÓN'!E10</f>
        <v>Para obtener la información necesaria para direccionar las acciones tendientes a promover la cultura de seguridad y evaluar el impacto de este proceso, el Establecimiento de sanidad Militar aplica la “Encuesta de clima de seguridad".</v>
      </c>
      <c r="C7" s="28" t="s">
        <v>498</v>
      </c>
      <c r="D7" s="81">
        <v>0.85</v>
      </c>
      <c r="E7" s="84" t="s">
        <v>499</v>
      </c>
      <c r="F7" s="84" t="s">
        <v>500</v>
      </c>
      <c r="G7" s="28" t="s">
        <v>501</v>
      </c>
      <c r="H7" s="56">
        <v>100</v>
      </c>
      <c r="I7" s="84" t="s">
        <v>502</v>
      </c>
    </row>
    <row r="8" spans="1:11" ht="150" x14ac:dyDescent="0.25">
      <c r="A8" s="28">
        <f>+'1.AUTOEVALUACIÓN'!D11</f>
        <v>2</v>
      </c>
      <c r="B8" s="84" t="str">
        <f>+'1.AUTOEVALUACIÓN'!E11</f>
        <v>El Establecimiento de Sanidad Militar brinda capacitación al cliente interno en los aspectos relevantes de la seguridad del paciente, con enfoque a:
*Orientado al riesgo que genere para la seguridad del paciente el proceso de atención en salud a cargo del trabajador de la salud.
*Ilustrado, en lo posible, con ejemplos de la cotidianidad de la institución.
*La forma en que se presenten los contenidos al trabajador de la salud debe ser sencilla y concreta.</v>
      </c>
      <c r="C8" s="28" t="s">
        <v>503</v>
      </c>
      <c r="D8" s="81">
        <v>0.85</v>
      </c>
      <c r="E8" s="84" t="s">
        <v>504</v>
      </c>
      <c r="F8" s="84" t="s">
        <v>505</v>
      </c>
      <c r="G8" s="28" t="s">
        <v>501</v>
      </c>
      <c r="H8" s="56">
        <v>100</v>
      </c>
      <c r="I8" s="84" t="s">
        <v>506</v>
      </c>
    </row>
    <row r="9" spans="1:11" ht="90" x14ac:dyDescent="0.25">
      <c r="A9" s="28">
        <f>+'1.AUTOEVALUACIÓN'!D12</f>
        <v>3</v>
      </c>
      <c r="B9" s="84" t="str">
        <f>+'1.AUTOEVALUACIÓN'!E12</f>
        <v>El Establecimiento de Sanidad Militar define, implementa y realiza seguimiento a los procedimientos que aseguren que los pacientes que requieren atención de manera urgente, no sean referidos a otros centros sin que éstos garanticen, previamente su atención.</v>
      </c>
      <c r="C9" s="28" t="s">
        <v>507</v>
      </c>
      <c r="D9" s="81">
        <v>0.85</v>
      </c>
      <c r="E9" s="82" t="s">
        <v>508</v>
      </c>
      <c r="F9" s="82" t="s">
        <v>509</v>
      </c>
      <c r="G9" s="28" t="s">
        <v>501</v>
      </c>
      <c r="H9" s="56">
        <v>100</v>
      </c>
      <c r="I9" s="84" t="s">
        <v>506</v>
      </c>
    </row>
    <row r="10" spans="1:11" s="27" customFormat="1" ht="90" customHeight="1" x14ac:dyDescent="0.25">
      <c r="A10" s="28">
        <f>+'1.AUTOEVALUACIÓN'!D13</f>
        <v>4</v>
      </c>
      <c r="B10" s="84" t="str">
        <f>+'1.AUTOEVALUACIÓN'!E13</f>
        <v>El Establecimiento de Sanidad Militar define, implementa y realiza seguimiento a los procedimientos que garanticen la realización oportuna y hospitalización en la red contratada.</v>
      </c>
      <c r="C10" s="28" t="s">
        <v>510</v>
      </c>
      <c r="D10" s="81">
        <v>0.85</v>
      </c>
      <c r="E10" s="82" t="s">
        <v>511</v>
      </c>
      <c r="F10" s="82" t="s">
        <v>512</v>
      </c>
      <c r="G10" s="56" t="s">
        <v>501</v>
      </c>
      <c r="H10" s="56">
        <v>100</v>
      </c>
      <c r="I10" s="84" t="s">
        <v>506</v>
      </c>
    </row>
    <row r="11" spans="1:11" ht="90" x14ac:dyDescent="0.25">
      <c r="A11" s="28">
        <f>+'1.AUTOEVALUACIÓN'!D14</f>
        <v>5</v>
      </c>
      <c r="B11" s="84" t="str">
        <f>+'1.AUTOEVALUACIÓN'!E14</f>
        <v>El Establecimiento de Sanidad Militar mide, analiza y toma acciones con respecto a los tiempos de espera en la prestación de los servicios de salud que afecte la seguridad de los pacientes.</v>
      </c>
      <c r="C11" s="28" t="s">
        <v>513</v>
      </c>
      <c r="D11" s="81">
        <v>0.85</v>
      </c>
      <c r="E11" s="82" t="s">
        <v>514</v>
      </c>
      <c r="F11" s="82" t="s">
        <v>515</v>
      </c>
      <c r="G11" s="56" t="s">
        <v>501</v>
      </c>
      <c r="H11" s="56">
        <v>100</v>
      </c>
      <c r="I11" s="1" t="s">
        <v>516</v>
      </c>
    </row>
    <row r="12" spans="1:11" ht="105" x14ac:dyDescent="0.25">
      <c r="A12" s="28">
        <f>+'1.AUTOEVALUACIÓN'!D15</f>
        <v>6</v>
      </c>
      <c r="B12" s="84" t="str">
        <f>+'1.AUTOEVALUACIÓN'!E15</f>
        <v xml:space="preserve">El Establecimiento de Sanidad Militar monitoriea la entrega oportuna de medicamentos, teniendo como referencia el acuerdo 052. </v>
      </c>
      <c r="C12" s="28" t="s">
        <v>517</v>
      </c>
      <c r="D12" s="81">
        <v>0.85</v>
      </c>
      <c r="E12" s="1" t="s">
        <v>518</v>
      </c>
      <c r="F12" s="10" t="s">
        <v>519</v>
      </c>
      <c r="G12" s="56" t="s">
        <v>501</v>
      </c>
      <c r="H12" s="56">
        <v>100</v>
      </c>
      <c r="I12" s="84" t="s">
        <v>520</v>
      </c>
    </row>
    <row r="13" spans="1:11" ht="60" x14ac:dyDescent="0.25">
      <c r="A13" s="28">
        <f>+'1.AUTOEVALUACIÓN'!D16</f>
        <v>7</v>
      </c>
      <c r="B13" s="84" t="str">
        <f>+'1.AUTOEVALUACIÓN'!E16</f>
        <v xml:space="preserve">El Establecimiento de Sanidad Militar cuenta con mecanismos que garanticen la continuidad y la seguridad en la atención, durante la prestación de los servicios de salud en la red interna como en la red externa. </v>
      </c>
      <c r="C13" s="28" t="s">
        <v>521</v>
      </c>
      <c r="D13" s="81">
        <v>0.85</v>
      </c>
      <c r="E13" s="1" t="s">
        <v>522</v>
      </c>
      <c r="F13" s="1" t="s">
        <v>523</v>
      </c>
      <c r="G13" s="56" t="s">
        <v>501</v>
      </c>
      <c r="H13" s="56">
        <v>100</v>
      </c>
      <c r="I13" s="1" t="s">
        <v>516</v>
      </c>
    </row>
    <row r="14" spans="1:11" ht="90" x14ac:dyDescent="0.25">
      <c r="A14" s="28">
        <f>+'1.AUTOEVALUACIÓN'!D17</f>
        <v>8</v>
      </c>
      <c r="B14" s="84" t="str">
        <f>+'1.AUTOEVALUACIÓN'!E17</f>
        <v xml:space="preserve">El Establecimiento de Sanidad Militar tiene identificados los riesgos para la seguridad del paciente, durante el procedimiento inicial de la atención. </v>
      </c>
      <c r="C14" s="28" t="s">
        <v>513</v>
      </c>
      <c r="D14" s="81">
        <v>0.85</v>
      </c>
      <c r="E14" s="82" t="s">
        <v>524</v>
      </c>
      <c r="F14" s="82" t="s">
        <v>515</v>
      </c>
      <c r="G14" s="56" t="s">
        <v>501</v>
      </c>
      <c r="H14" s="56">
        <v>100</v>
      </c>
      <c r="I14" s="1" t="s">
        <v>516</v>
      </c>
    </row>
    <row r="15" spans="1:11" ht="180" x14ac:dyDescent="0.25">
      <c r="A15" s="28">
        <f>+'1.AUTOEVALUACIÓN'!D18</f>
        <v>9</v>
      </c>
      <c r="B15" s="84" t="str">
        <f>+'1.AUTOEVALUACIÓN'!E18</f>
        <v>El Establecimiento de Sanidad Militar debe diseñar, implementar y realizar seguimiento de la efectividad de:
- Procedimientos que garanticen que el paciente sea atendido de acuerdo con la prioridad que requiera su enfermedad o condición.
- Procedimientos que eviten las esperas prolongadas para la evaluación de los pacientes (en salas de espera o en ambulancias), p.ej. interconsultas en el servicio de observación.
- Procedimientos que prevengan los errores en la determinación de la condición clínica del paciente y que puedan someterlo a dilaciones o manejos equivocados.</v>
      </c>
      <c r="C15" s="28" t="s">
        <v>513</v>
      </c>
      <c r="D15" s="81">
        <v>0.85</v>
      </c>
      <c r="E15" s="82" t="s">
        <v>524</v>
      </c>
      <c r="F15" s="82" t="s">
        <v>515</v>
      </c>
      <c r="G15" s="56" t="s">
        <v>501</v>
      </c>
      <c r="H15" s="56">
        <v>100</v>
      </c>
      <c r="I15" s="1" t="s">
        <v>516</v>
      </c>
    </row>
    <row r="16" spans="1:11" ht="120" x14ac:dyDescent="0.25">
      <c r="A16" s="28">
        <f>+'1.AUTOEVALUACIÓN'!D19</f>
        <v>10</v>
      </c>
      <c r="B16" s="84" t="str">
        <f>+'1.AUTOEVALUACIÓN'!E19</f>
        <v xml:space="preserve">Desde la dirección del Establecimiento de Sanidad Militar se debe orientar, dentro de los comités de obligatorio cumplimiento o equipo especifico de profesionales, los perfiles que se entregaran a los funcionarios  de acuerdo con sus competencias y habilidades.
Para tal definición, se debe tener en cuenta el volumen de procedimientos hechos con anterioridad y la curva de aprendizaje. </v>
      </c>
      <c r="C16" s="28" t="s">
        <v>525</v>
      </c>
      <c r="D16" s="81">
        <v>0.85</v>
      </c>
      <c r="E16" s="84" t="s">
        <v>526</v>
      </c>
      <c r="F16" s="84" t="s">
        <v>527</v>
      </c>
      <c r="G16" s="28" t="s">
        <v>501</v>
      </c>
      <c r="H16" s="56">
        <v>100</v>
      </c>
      <c r="I16" s="84" t="s">
        <v>506</v>
      </c>
    </row>
    <row r="17" spans="1:9" ht="165" x14ac:dyDescent="0.25">
      <c r="A17" s="28">
        <f>+'1.AUTOEVALUACIÓN'!D20</f>
        <v>11</v>
      </c>
      <c r="B17" s="84" t="str">
        <f>+'1.AUTOEVALUACIÓN'!E20</f>
        <v>El Establecimiento de Sanidad Militar socializa, identifica, analiza y define conductas en procesos administrativos que pueden poner en riesgo la seguridad del paciente, al menos en:
- Seguridad de los Neonatos (cuando aplique). 
- Procedimientos para la oportuna entrega de suministros a las diferentes áreas. 
- Protocolos de atención a pacientes motivados en razones administrativas y no clínicas: ej. La inducción a maternas solamente durante el día por razones de disponibilidad de personal y no por la condición clínica de la paciente.</v>
      </c>
      <c r="C17" s="28" t="s">
        <v>513</v>
      </c>
      <c r="D17" s="81">
        <v>0.85</v>
      </c>
      <c r="E17" s="82" t="s">
        <v>524</v>
      </c>
      <c r="F17" s="82" t="s">
        <v>515</v>
      </c>
      <c r="G17" s="56" t="s">
        <v>501</v>
      </c>
      <c r="H17" s="56">
        <v>100</v>
      </c>
      <c r="I17" s="1" t="s">
        <v>516</v>
      </c>
    </row>
    <row r="18" spans="1:9" ht="90" x14ac:dyDescent="0.25">
      <c r="A18" s="28">
        <f>+'1.AUTOEVALUACIÓN'!D21</f>
        <v>12</v>
      </c>
      <c r="B18" s="84" t="str">
        <f>+'1.AUTOEVALUACIÓN'!E21</f>
        <v xml:space="preserve">El Establecimiento de Sanidad Militar implementa la metodología de Paciente trazador para rastrear la calidad de atención de un paciente, utilizando la historia clínica como guía, evaluando el cumplimiento de la atención al paciente con los estándares y el cumplimiento de la política de la organización. </v>
      </c>
      <c r="C18" s="28" t="s">
        <v>528</v>
      </c>
      <c r="D18" s="81">
        <v>0.85</v>
      </c>
      <c r="E18" s="82" t="s">
        <v>529</v>
      </c>
      <c r="F18" s="82" t="s">
        <v>530</v>
      </c>
      <c r="G18" s="56" t="s">
        <v>501</v>
      </c>
      <c r="H18" s="56">
        <v>100</v>
      </c>
      <c r="I18" s="1" t="s">
        <v>516</v>
      </c>
    </row>
    <row r="19" spans="1:9" ht="105" x14ac:dyDescent="0.25">
      <c r="A19" s="28">
        <f>+'1.AUTOEVALUACIÓN'!D22</f>
        <v>13</v>
      </c>
      <c r="B19" s="84" t="str">
        <f>+'1.AUTOEVALUACIÓN'!E22</f>
        <v>Como resultado del método trazador, el Establecimiento de Sanidad Militar hace una revisión integrada e interdisciplinaria de las áreas más críticas para la calidad y la seguridad del paciente y se analiza el grado de cumplimiento del estándar y la información resultante, con el fin de ser utilizada para diseñar e implementar acciones de mejoramiento.</v>
      </c>
      <c r="C19" s="28" t="s">
        <v>528</v>
      </c>
      <c r="D19" s="81">
        <v>0.85</v>
      </c>
      <c r="E19" s="82" t="s">
        <v>529</v>
      </c>
      <c r="F19" s="82" t="s">
        <v>530</v>
      </c>
      <c r="G19" s="56" t="s">
        <v>501</v>
      </c>
      <c r="H19" s="56">
        <v>100</v>
      </c>
      <c r="I19" s="1" t="s">
        <v>516</v>
      </c>
    </row>
    <row r="20" spans="1:9" ht="75" x14ac:dyDescent="0.25">
      <c r="A20" s="28">
        <f>+'1.AUTOEVALUACIÓN'!D23</f>
        <v>14</v>
      </c>
      <c r="B20" s="84" t="str">
        <f>+'1.AUTOEVALUACIÓN'!E23</f>
        <v xml:space="preserve">En pro del mejoramiento los Establecimientos de Sanidad Militar,  referenciar sus resultados con los ESM de las otras fuerzas, con el fin de monitorizar los aspectos claves relacionados con la seguridad del paciente, teniendo soporte documental de resultados. </v>
      </c>
      <c r="C20" s="28" t="s">
        <v>531</v>
      </c>
      <c r="D20" s="81">
        <v>0.85</v>
      </c>
      <c r="E20" s="84" t="s">
        <v>532</v>
      </c>
      <c r="F20" s="84" t="s">
        <v>533</v>
      </c>
      <c r="G20" s="28" t="s">
        <v>501</v>
      </c>
      <c r="H20" s="56">
        <v>100</v>
      </c>
      <c r="I20" s="84" t="s">
        <v>506</v>
      </c>
    </row>
    <row r="21" spans="1:9" ht="60" x14ac:dyDescent="0.25">
      <c r="A21" s="28">
        <f>+'1.AUTOEVALUACIÓN'!D24</f>
        <v>15</v>
      </c>
      <c r="B21" s="84" t="str">
        <f>+'1.AUTOEVALUACIÓN'!E24</f>
        <v>El Establecimiento de Sanidad cuenta con aplicativos para la atención del paciente, como historia clínica electrónica (preferiblemente) de manera segura y controlada.</v>
      </c>
      <c r="C21" s="28" t="s">
        <v>534</v>
      </c>
      <c r="D21" s="81">
        <v>0.85</v>
      </c>
      <c r="E21" s="83" t="s">
        <v>535</v>
      </c>
      <c r="F21" s="82" t="s">
        <v>536</v>
      </c>
      <c r="G21" s="56" t="s">
        <v>501</v>
      </c>
      <c r="H21" s="56">
        <v>100</v>
      </c>
      <c r="I21" s="84" t="s">
        <v>506</v>
      </c>
    </row>
    <row r="22" spans="1:9" ht="60" x14ac:dyDescent="0.25">
      <c r="A22" s="28">
        <f>+'1.AUTOEVALUACIÓN'!D25</f>
        <v>16</v>
      </c>
      <c r="B22" s="84" t="str">
        <f>+'1.AUTOEVALUACIÓN'!E25</f>
        <v xml:space="preserve">El Establecimiento de Sanidad Militar cuenta con generación de alarmas a través de sistemas que detectan aparición de Eventos Adversos o indicios de atención insegura. </v>
      </c>
      <c r="C22" s="28" t="s">
        <v>531</v>
      </c>
      <c r="D22" s="81">
        <v>0.85</v>
      </c>
      <c r="E22" s="84" t="s">
        <v>532</v>
      </c>
      <c r="F22" s="84" t="s">
        <v>533</v>
      </c>
      <c r="G22" s="28" t="s">
        <v>501</v>
      </c>
      <c r="H22" s="56">
        <v>100</v>
      </c>
      <c r="I22" s="84" t="s">
        <v>506</v>
      </c>
    </row>
    <row r="23" spans="1:9" ht="45" x14ac:dyDescent="0.25">
      <c r="A23" s="28">
        <f>+'1.AUTOEVALUACIÓN'!D26</f>
        <v>17</v>
      </c>
      <c r="B23" s="84" t="str">
        <f>+'1.AUTOEVALUACIÓN'!E26</f>
        <v xml:space="preserve">El Establecimiento de Sanidad Militar tiene definidos los planes de contingencia para la reducción de riesgos en el caso de tener historia clínica electrónica y fìsica a la vez. </v>
      </c>
      <c r="C23" s="28" t="s">
        <v>537</v>
      </c>
      <c r="D23" s="81">
        <v>0.85</v>
      </c>
      <c r="E23" s="83" t="s">
        <v>538</v>
      </c>
      <c r="F23" s="83" t="s">
        <v>539</v>
      </c>
      <c r="G23" s="56" t="s">
        <v>501</v>
      </c>
      <c r="H23" s="56">
        <v>100</v>
      </c>
      <c r="I23" s="84" t="s">
        <v>506</v>
      </c>
    </row>
    <row r="24" spans="1:9" ht="75" x14ac:dyDescent="0.25">
      <c r="A24" s="28">
        <f>+'1.AUTOEVALUACIÓN'!D27</f>
        <v>18</v>
      </c>
      <c r="B24" s="84" t="str">
        <f>+'1.AUTOEVALUACIÓN'!E27</f>
        <v>El Establecimiento de Sanidad Militar realiza vigilancia permanente a las alarmas de alergias y demás riesgos de atención en la historia clínica.</v>
      </c>
      <c r="C24" s="28" t="s">
        <v>528</v>
      </c>
      <c r="D24" s="81">
        <v>0.85</v>
      </c>
      <c r="E24" s="82" t="s">
        <v>529</v>
      </c>
      <c r="F24" s="82" t="s">
        <v>530</v>
      </c>
      <c r="G24" s="56" t="s">
        <v>501</v>
      </c>
      <c r="H24" s="56">
        <v>100</v>
      </c>
      <c r="I24" s="1" t="s">
        <v>516</v>
      </c>
    </row>
    <row r="25" spans="1:9" ht="60" x14ac:dyDescent="0.25">
      <c r="A25" s="28">
        <f>+'1.AUTOEVALUACIÓN'!D28</f>
        <v>19</v>
      </c>
      <c r="B25" s="84" t="str">
        <f>+'1.AUTOEVALUACIÓN'!E28</f>
        <v xml:space="preserve">El Establecimiento de Sanidad Militar evalua las condiciones ambientales a cada uno de los servicios de tal manera que se minimicen los riesgos de Infección Intrahospitalaria. </v>
      </c>
      <c r="C25" s="28" t="s">
        <v>540</v>
      </c>
      <c r="D25" s="81">
        <v>0.85</v>
      </c>
      <c r="E25" s="82" t="s">
        <v>541</v>
      </c>
      <c r="F25" s="84" t="s">
        <v>542</v>
      </c>
      <c r="G25" s="28" t="s">
        <v>501</v>
      </c>
      <c r="H25" s="56">
        <v>100</v>
      </c>
      <c r="I25" s="84" t="s">
        <v>506</v>
      </c>
    </row>
    <row r="26" spans="1:9" ht="105" x14ac:dyDescent="0.25">
      <c r="A26" s="28">
        <f>+'1.AUTOEVALUACIÓN'!D29</f>
        <v>20</v>
      </c>
      <c r="B26" s="84" t="str">
        <f>+'1.AUTOEVALUACIÓN'!E29</f>
        <v xml:space="preserve">El Establecimiento de Sanidad Militar tiene definido los procedimientos de identificación correcta y segura del paciente, la cual se inicia desde su registro en el ESM, seguida del proceso de marcación de la muestra para el desarrollo de los procedimientos preanalíticos, analíticos y postanalíticos. Este procedimiento debe ser conocido y adoptado por todos quienes intervienen en el proceso de atención. </v>
      </c>
      <c r="C26" s="28" t="s">
        <v>543</v>
      </c>
      <c r="D26" s="81">
        <v>0.85</v>
      </c>
      <c r="E26" s="84" t="s">
        <v>544</v>
      </c>
      <c r="F26" s="84" t="s">
        <v>545</v>
      </c>
      <c r="G26" s="28" t="s">
        <v>501</v>
      </c>
      <c r="H26" s="56">
        <v>100</v>
      </c>
      <c r="I26" s="84" t="s">
        <v>546</v>
      </c>
    </row>
    <row r="27" spans="1:9" ht="75" x14ac:dyDescent="0.25">
      <c r="A27" s="28">
        <f>+'1.AUTOEVALUACIÓN'!D30</f>
        <v>21</v>
      </c>
      <c r="B27" s="84" t="str">
        <f>+'1.AUTOEVALUACIÓN'!E30</f>
        <v xml:space="preserve">El Establecimiento de Sanidad Militar ha considerado la participación activa del paciente durante los procesos de identificación y validación de la información del paciente. En este caso, es de importancia relevante la utilización de un lenguaje culturalmente accesible. </v>
      </c>
      <c r="C27" s="28" t="s">
        <v>543</v>
      </c>
      <c r="D27" s="81">
        <v>0.85</v>
      </c>
      <c r="E27" s="84" t="s">
        <v>544</v>
      </c>
      <c r="F27" s="84" t="s">
        <v>545</v>
      </c>
      <c r="G27" s="28" t="s">
        <v>501</v>
      </c>
      <c r="H27" s="56">
        <v>100</v>
      </c>
      <c r="I27" s="84" t="s">
        <v>546</v>
      </c>
    </row>
    <row r="28" spans="1:9" ht="75" x14ac:dyDescent="0.25">
      <c r="A28" s="28">
        <f>+'1.AUTOEVALUACIÓN'!D31</f>
        <v>22</v>
      </c>
      <c r="B28" s="84" t="str">
        <f>+'1.AUTOEVALUACIÓN'!E31</f>
        <v xml:space="preserve">El Establecimiento de Sanidad Militar ha estandarizado el proceso de identificación y verifica que se esté realizando correctamente, mediante la lista de chequeo. </v>
      </c>
      <c r="C28" s="28" t="s">
        <v>543</v>
      </c>
      <c r="D28" s="81">
        <v>0.85</v>
      </c>
      <c r="E28" s="84" t="s">
        <v>544</v>
      </c>
      <c r="F28" s="84" t="s">
        <v>545</v>
      </c>
      <c r="G28" s="28" t="s">
        <v>501</v>
      </c>
      <c r="H28" s="56">
        <v>100</v>
      </c>
      <c r="I28" s="84" t="s">
        <v>546</v>
      </c>
    </row>
    <row r="29" spans="1:9" ht="75" x14ac:dyDescent="0.25">
      <c r="A29" s="28">
        <f>+'1.AUTOEVALUACIÓN'!D32</f>
        <v>23</v>
      </c>
      <c r="B29" s="84" t="str">
        <f>+'1.AUTOEVALUACIÓN'!E32</f>
        <v xml:space="preserve">El Establecimiento de Sanidad Militar cuenta con un proceso de planeación de la atención y cuidado para cada paciente, que incluya la implementación, práctica y seguimiento de los exámenes y los procedimientos para la consecución de los resultados a los usuarios y a los clínicos. </v>
      </c>
      <c r="C29" s="28" t="s">
        <v>547</v>
      </c>
      <c r="D29" s="81">
        <v>0.85</v>
      </c>
      <c r="E29" s="82" t="s">
        <v>548</v>
      </c>
      <c r="F29" s="82" t="s">
        <v>549</v>
      </c>
      <c r="G29" s="28" t="s">
        <v>501</v>
      </c>
      <c r="H29" s="56">
        <v>100</v>
      </c>
      <c r="I29" s="84" t="s">
        <v>506</v>
      </c>
    </row>
    <row r="30" spans="1:9" ht="123" customHeight="1" x14ac:dyDescent="0.25">
      <c r="A30" s="28">
        <f>+'1.AUTOEVALUACIÓN'!D33</f>
        <v>24</v>
      </c>
      <c r="B30" s="84" t="str">
        <f>+'1.AUTOEVALUACIÓN'!E33</f>
        <v xml:space="preserve">El Establecimiento de Sanidad Militar realiza actividades encaminadas a la toma de conciencia, por parte de los trabajadores, de las consecuencias que pueden generar la deficiente o inadecuada identificación de las muestras de un paciente. </v>
      </c>
      <c r="C30" s="28" t="s">
        <v>550</v>
      </c>
      <c r="D30" s="81">
        <v>0.85</v>
      </c>
      <c r="E30" s="84" t="s">
        <v>551</v>
      </c>
      <c r="F30" s="84" t="s">
        <v>552</v>
      </c>
      <c r="G30" s="28" t="s">
        <v>501</v>
      </c>
      <c r="H30" s="56">
        <v>100</v>
      </c>
      <c r="I30" s="84" t="s">
        <v>506</v>
      </c>
    </row>
    <row r="31" spans="1:9" ht="90" x14ac:dyDescent="0.25">
      <c r="A31" s="28">
        <f>+'1.AUTOEVALUACIÓN'!D34</f>
        <v>25</v>
      </c>
      <c r="B31" s="84" t="str">
        <f>+'1.AUTOEVALUACIÓN'!E34</f>
        <v>El Establecimiento de Sanidad Militar cuenta con suficiente personal capacitado y con la tecnología y recursos necesarios para la implementación del protocolo de identificación del paciente y muestras biológicas.</v>
      </c>
      <c r="C31" s="28" t="s">
        <v>553</v>
      </c>
      <c r="D31" s="81">
        <v>0.85</v>
      </c>
      <c r="E31" s="84" t="s">
        <v>554</v>
      </c>
      <c r="F31" s="84" t="s">
        <v>555</v>
      </c>
      <c r="G31" s="28" t="s">
        <v>501</v>
      </c>
      <c r="H31" s="56">
        <v>100</v>
      </c>
      <c r="I31" s="84" t="s">
        <v>506</v>
      </c>
    </row>
    <row r="32" spans="1:9" ht="75" x14ac:dyDescent="0.25">
      <c r="A32" s="28">
        <f>+'1.AUTOEVALUACIÓN'!D35</f>
        <v>26</v>
      </c>
      <c r="B32" s="84" t="str">
        <f>+'1.AUTOEVALUACIÓN'!E35</f>
        <v>El Establecimiento de Sanidad Militar dispone de criterios documentados para la aceptación y rechazo de muestras.</v>
      </c>
      <c r="C32" s="28" t="s">
        <v>556</v>
      </c>
      <c r="D32" s="81">
        <v>0.85</v>
      </c>
      <c r="E32" s="84" t="s">
        <v>557</v>
      </c>
      <c r="F32" s="84" t="s">
        <v>558</v>
      </c>
      <c r="G32" s="28" t="s">
        <v>501</v>
      </c>
      <c r="H32" s="56">
        <v>100</v>
      </c>
      <c r="I32" s="84" t="s">
        <v>506</v>
      </c>
    </row>
    <row r="33" spans="1:9" ht="45" x14ac:dyDescent="0.25">
      <c r="A33" s="28">
        <f>+'1.AUTOEVALUACIÓN'!D36</f>
        <v>27</v>
      </c>
      <c r="B33" s="84" t="str">
        <f>+'1.AUTOEVALUACIÓN'!E36</f>
        <v xml:space="preserve">El Establecimiento de Sanidad Militar incluye los insumos para el etiquetado de las muestras como una prioridad en las compras o proceso de contratación. </v>
      </c>
      <c r="C33" s="28" t="s">
        <v>559</v>
      </c>
      <c r="D33" s="81">
        <v>0.85</v>
      </c>
      <c r="E33" s="84" t="s">
        <v>560</v>
      </c>
      <c r="F33" s="84" t="s">
        <v>561</v>
      </c>
      <c r="G33" s="28" t="s">
        <v>501</v>
      </c>
      <c r="H33" s="56">
        <v>100</v>
      </c>
      <c r="I33" s="84" t="s">
        <v>506</v>
      </c>
    </row>
    <row r="34" spans="1:9" ht="90" x14ac:dyDescent="0.25">
      <c r="A34" s="28">
        <f>+'1.AUTOEVALUACIÓN'!D37</f>
        <v>28</v>
      </c>
      <c r="B34" s="84" t="str">
        <f>+'1.AUTOEVALUACIÓN'!E37</f>
        <v>El Establecimiento de Sanidad Militar define las responsabilidades de todo el personal y registra las descripciones del puesto, sus cualificaciones y competencias las define en los registros de educación y formación.</v>
      </c>
      <c r="C34" s="28" t="s">
        <v>525</v>
      </c>
      <c r="D34" s="81">
        <v>0.85</v>
      </c>
      <c r="E34" s="84" t="s">
        <v>526</v>
      </c>
      <c r="F34" s="84" t="s">
        <v>527</v>
      </c>
      <c r="G34" s="28" t="s">
        <v>501</v>
      </c>
      <c r="H34" s="56">
        <v>100</v>
      </c>
      <c r="I34" s="84" t="s">
        <v>506</v>
      </c>
    </row>
    <row r="35" spans="1:9" ht="105" x14ac:dyDescent="0.25">
      <c r="A35" s="28">
        <f>+'1.AUTOEVALUACIÓN'!D38</f>
        <v>29</v>
      </c>
      <c r="B35" s="84" t="str">
        <f>+'1.AUTOEVALUACIÓN'!E38</f>
        <v xml:space="preserve">El Establecimiento de Sanidad Militar cuenta con procesos basados en buenas prácticas, que garanticen la seguridad, conservación, calidad, confiabilidad y la confidencialidad de las muestras cuando se vayan a remitir (cuando aplique). </v>
      </c>
      <c r="C35" s="28" t="s">
        <v>562</v>
      </c>
      <c r="D35" s="81">
        <v>0.85</v>
      </c>
      <c r="E35" s="84" t="s">
        <v>563</v>
      </c>
      <c r="F35" s="84" t="s">
        <v>564</v>
      </c>
      <c r="G35" s="28" t="s">
        <v>501</v>
      </c>
      <c r="H35" s="56">
        <v>100</v>
      </c>
      <c r="I35" s="84" t="s">
        <v>506</v>
      </c>
    </row>
    <row r="36" spans="1:9" ht="105" x14ac:dyDescent="0.25">
      <c r="A36" s="28">
        <f>+'1.AUTOEVALUACIÓN'!D39</f>
        <v>30</v>
      </c>
      <c r="B36" s="84" t="str">
        <f>+'1.AUTOEVALUACIÓN'!E39</f>
        <v>El Establecimiento de Sanidad Militar implementa y estandariza sistemas automatizados de identificación (código de barras, radiofrecuencia, brazaletes, tarjeta de cabecera de pie de cama o de habitación de un paciente, biometría, uso de la huella dactilar, etc.).</v>
      </c>
      <c r="C36" s="28" t="s">
        <v>562</v>
      </c>
      <c r="D36" s="81">
        <v>0.85</v>
      </c>
      <c r="E36" s="84" t="s">
        <v>563</v>
      </c>
      <c r="F36" s="84" t="s">
        <v>564</v>
      </c>
      <c r="G36" s="28" t="s">
        <v>501</v>
      </c>
      <c r="H36" s="56">
        <v>100</v>
      </c>
      <c r="I36" s="84" t="s">
        <v>506</v>
      </c>
    </row>
    <row r="37" spans="1:9" ht="69.75" customHeight="1" x14ac:dyDescent="0.25">
      <c r="A37" s="28">
        <f>+'1.AUTOEVALUACIÓN'!D40</f>
        <v>31</v>
      </c>
      <c r="B37" s="84" t="str">
        <f>+'1.AUTOEVALUACIÓN'!E40</f>
        <v xml:space="preserve">El Establecimiento de Sanidad Militar ha estandarizado el formato de solicitud de exámenes de laboratorio. </v>
      </c>
      <c r="C37" s="28" t="s">
        <v>565</v>
      </c>
      <c r="D37" s="81">
        <v>0.85</v>
      </c>
      <c r="E37" s="84" t="s">
        <v>566</v>
      </c>
      <c r="F37" s="84" t="s">
        <v>567</v>
      </c>
      <c r="G37" s="28" t="s">
        <v>501</v>
      </c>
      <c r="H37" s="56">
        <v>100</v>
      </c>
      <c r="I37" s="84" t="s">
        <v>546</v>
      </c>
    </row>
    <row r="38" spans="1:9" ht="75" x14ac:dyDescent="0.25">
      <c r="A38" s="28">
        <f>+'1.AUTOEVALUACIÓN'!D41</f>
        <v>32</v>
      </c>
      <c r="B38" s="84" t="str">
        <f>+'1.AUTOEVALUACIÓN'!E41</f>
        <v>Contar con una lista de chequeo que incluya criterios de verificación como: identificación del paciente, examen solicitado, examen tomado, examen realizado, tipo de recipiente, empleado, etc</v>
      </c>
      <c r="C38" s="28" t="s">
        <v>568</v>
      </c>
      <c r="D38" s="81">
        <v>0.85</v>
      </c>
      <c r="E38" s="84" t="s">
        <v>569</v>
      </c>
      <c r="F38" s="84" t="s">
        <v>570</v>
      </c>
      <c r="G38" s="28" t="s">
        <v>501</v>
      </c>
      <c r="H38" s="56">
        <v>100</v>
      </c>
      <c r="I38" s="84" t="s">
        <v>546</v>
      </c>
    </row>
    <row r="39" spans="1:9" ht="75" x14ac:dyDescent="0.25">
      <c r="A39" s="28">
        <f>+'1.AUTOEVALUACIÓN'!D42</f>
        <v>33</v>
      </c>
      <c r="B39" s="84" t="str">
        <f>+'1.AUTOEVALUACIÓN'!E42</f>
        <v xml:space="preserve">El Establecimiento de Sanidad Militar ha definido acciones sistemáticas de auditoría y evaluación tendientes a garantizar que las pruebas solicitadas son pertinentes con la historia clínica del paciente. </v>
      </c>
      <c r="C39" s="28" t="s">
        <v>571</v>
      </c>
      <c r="D39" s="81">
        <v>0.85</v>
      </c>
      <c r="E39" s="74" t="s">
        <v>572</v>
      </c>
      <c r="F39" s="82" t="s">
        <v>573</v>
      </c>
      <c r="G39" s="28" t="s">
        <v>501</v>
      </c>
      <c r="H39" s="56">
        <v>100</v>
      </c>
      <c r="I39" s="84" t="s">
        <v>546</v>
      </c>
    </row>
    <row r="40" spans="1:9" ht="60" x14ac:dyDescent="0.25">
      <c r="A40" s="28">
        <f>+'1.AUTOEVALUACIÓN'!D43</f>
        <v>34</v>
      </c>
      <c r="B40" s="84" t="str">
        <f>+'1.AUTOEVALUACIÓN'!E43</f>
        <v xml:space="preserve">El Establecimiento de Sanidad Militar ha definido acciones sistemáticas tendientes a garantizar que las muestras que están siendo procesadas correspondan efectivamente con las que fueron tomadas a los pacientes correctos. </v>
      </c>
      <c r="C40" s="28" t="s">
        <v>543</v>
      </c>
      <c r="D40" s="81">
        <v>0.85</v>
      </c>
      <c r="E40" s="84" t="s">
        <v>574</v>
      </c>
      <c r="F40" s="84" t="s">
        <v>575</v>
      </c>
      <c r="G40" s="28" t="s">
        <v>501</v>
      </c>
      <c r="H40" s="56">
        <v>100</v>
      </c>
      <c r="I40" s="84" t="s">
        <v>546</v>
      </c>
    </row>
    <row r="41" spans="1:9" ht="105" x14ac:dyDescent="0.25">
      <c r="A41" s="28">
        <f>+'1.AUTOEVALUACIÓN'!D44</f>
        <v>35</v>
      </c>
      <c r="B41" s="84" t="str">
        <f>+'1.AUTOEVALUACIÓN'!E44</f>
        <v>El Establecimiento de Sanidad Militar cuenta con protocolos claros para el cuestionamiento de los resultados de análisis de laboratorio u otros hallazgos de los análisis cuando no coincidan con la historia clínica del paciente.</v>
      </c>
      <c r="C41" s="28" t="s">
        <v>562</v>
      </c>
      <c r="D41" s="81">
        <v>0.85</v>
      </c>
      <c r="E41" s="84" t="s">
        <v>563</v>
      </c>
      <c r="F41" s="84" t="s">
        <v>564</v>
      </c>
      <c r="G41" s="28" t="s">
        <v>501</v>
      </c>
      <c r="H41" s="56">
        <v>100</v>
      </c>
      <c r="I41" s="84" t="s">
        <v>506</v>
      </c>
    </row>
    <row r="42" spans="1:9" ht="75" x14ac:dyDescent="0.25">
      <c r="A42" s="28">
        <f>+'1.AUTOEVALUACIÓN'!D45</f>
        <v>36</v>
      </c>
      <c r="B42" s="84" t="str">
        <f>+'1.AUTOEVALUACIÓN'!E45</f>
        <v>El Establecimiento de Sanidad Militar realiza verificación cruzada entre la identificación que tiene el tubo y la identificación que figura en su etiqueta (cuando la muestra es tomada en otra parte diferente al laboratorio).</v>
      </c>
      <c r="C42" s="28" t="s">
        <v>543</v>
      </c>
      <c r="D42" s="81">
        <v>0.85</v>
      </c>
      <c r="E42" s="84" t="s">
        <v>544</v>
      </c>
      <c r="F42" s="84" t="s">
        <v>545</v>
      </c>
      <c r="G42" s="28" t="s">
        <v>501</v>
      </c>
      <c r="H42" s="56">
        <v>100</v>
      </c>
      <c r="I42" s="84" t="s">
        <v>546</v>
      </c>
    </row>
    <row r="43" spans="1:9" ht="60" x14ac:dyDescent="0.25">
      <c r="A43" s="28">
        <f>+'1.AUTOEVALUACIÓN'!D46</f>
        <v>37</v>
      </c>
      <c r="B43" s="84" t="str">
        <f>+'1.AUTOEVALUACIÓN'!E46</f>
        <v>El Establecimiento de Sanidad Militar ha definido acciones sistemáticas tendientes a garantizar que los resultados que están siendo entregados correspondan efectivamente con las pruebas solicitadas y que sean entregados en su totalidad.</v>
      </c>
      <c r="C43" s="28" t="s">
        <v>543</v>
      </c>
      <c r="D43" s="81">
        <v>0.85</v>
      </c>
      <c r="E43" s="84" t="s">
        <v>574</v>
      </c>
      <c r="F43" s="84" t="s">
        <v>575</v>
      </c>
      <c r="G43" s="28" t="s">
        <v>501</v>
      </c>
      <c r="H43" s="56">
        <v>100</v>
      </c>
      <c r="I43" s="84" t="s">
        <v>546</v>
      </c>
    </row>
    <row r="44" spans="1:9" ht="105" x14ac:dyDescent="0.25">
      <c r="A44" s="28">
        <f>+'1.AUTOEVALUACIÓN'!D47</f>
        <v>38</v>
      </c>
      <c r="B44" s="84" t="str">
        <f>+'1.AUTOEVALUACIÓN'!E47</f>
        <v>El Establecimiento de Sanidad Militar cuenta con mecanismos estandarizados de reporte y entrega de resultados que garanticen la confiabilidad y la confidencialidad en el manejo de la información.</v>
      </c>
      <c r="C44" s="28" t="s">
        <v>562</v>
      </c>
      <c r="D44" s="81">
        <v>0.85</v>
      </c>
      <c r="E44" s="84" t="s">
        <v>563</v>
      </c>
      <c r="F44" s="84" t="s">
        <v>564</v>
      </c>
      <c r="G44" s="28" t="s">
        <v>501</v>
      </c>
      <c r="H44" s="56">
        <v>100</v>
      </c>
      <c r="I44" s="84" t="s">
        <v>506</v>
      </c>
    </row>
    <row r="45" spans="1:9" ht="60" x14ac:dyDescent="0.25">
      <c r="A45" s="28">
        <f>+'1.AUTOEVALUACIÓN'!D48</f>
        <v>39</v>
      </c>
      <c r="B45" s="84" t="str">
        <f>+'1.AUTOEVALUACIÓN'!E48</f>
        <v>El Establecimiento de Sanidad Militar ha documentado en qué casos excepcionales se harán reportes telefónicos y cómo.</v>
      </c>
      <c r="C45" s="28" t="s">
        <v>547</v>
      </c>
      <c r="D45" s="81">
        <v>0.85</v>
      </c>
      <c r="E45" s="82" t="s">
        <v>548</v>
      </c>
      <c r="F45" s="82" t="s">
        <v>549</v>
      </c>
      <c r="G45" s="28" t="s">
        <v>501</v>
      </c>
      <c r="H45" s="56">
        <v>100</v>
      </c>
      <c r="I45" s="84" t="s">
        <v>506</v>
      </c>
    </row>
    <row r="46" spans="1:9" ht="105" x14ac:dyDescent="0.25">
      <c r="A46" s="28">
        <f>+'1.AUTOEVALUACIÓN'!D49</f>
        <v>40</v>
      </c>
      <c r="B46" s="84" t="str">
        <f>+'1.AUTOEVALUACIÓN'!E49</f>
        <v xml:space="preserve">El Establecimiento de Sanidad Militar ha definido políticas claras que permitan identificar aquellos resultados que deben ser entregados directamente al paciente (ambulatorios). </v>
      </c>
      <c r="C46" s="28" t="s">
        <v>562</v>
      </c>
      <c r="D46" s="81">
        <v>0.85</v>
      </c>
      <c r="E46" s="84" t="s">
        <v>576</v>
      </c>
      <c r="F46" s="84" t="s">
        <v>577</v>
      </c>
      <c r="G46" s="28" t="s">
        <v>501</v>
      </c>
      <c r="H46" s="56">
        <v>100</v>
      </c>
      <c r="I46" s="84" t="s">
        <v>506</v>
      </c>
    </row>
    <row r="47" spans="1:9" ht="90" x14ac:dyDescent="0.25">
      <c r="A47" s="28">
        <f>+'1.AUTOEVALUACIÓN'!D50</f>
        <v>41</v>
      </c>
      <c r="B47" s="84" t="str">
        <f>+'1.AUTOEVALUACIÓN'!E50</f>
        <v>El Establecimiento de Sanidad Militar ha definido qué tipo de resultados se deben manejar bajo estrictas condiciones de confidencialidad.</v>
      </c>
      <c r="C47" s="28" t="s">
        <v>578</v>
      </c>
      <c r="D47" s="81">
        <v>0.85</v>
      </c>
      <c r="E47" s="84" t="s">
        <v>579</v>
      </c>
      <c r="F47" s="84" t="s">
        <v>580</v>
      </c>
      <c r="G47" s="28" t="s">
        <v>501</v>
      </c>
      <c r="H47" s="56">
        <v>100</v>
      </c>
      <c r="I47" s="84" t="s">
        <v>506</v>
      </c>
    </row>
    <row r="48" spans="1:9" ht="90" x14ac:dyDescent="0.25">
      <c r="A48" s="28">
        <f>+'1.AUTOEVALUACIÓN'!D51</f>
        <v>42</v>
      </c>
      <c r="B48" s="84" t="str">
        <f>+'1.AUTOEVALUACIÓN'!E51</f>
        <v>El Establecimiento de Sanidad Militar ha definido directrices para el manejo de resultados de importancia en la vigilancia de la salud pública.</v>
      </c>
      <c r="C48" s="28" t="s">
        <v>578</v>
      </c>
      <c r="D48" s="81">
        <v>0.85</v>
      </c>
      <c r="E48" s="84" t="s">
        <v>579</v>
      </c>
      <c r="F48" s="84" t="s">
        <v>580</v>
      </c>
      <c r="G48" s="28" t="s">
        <v>501</v>
      </c>
      <c r="H48" s="56">
        <v>100</v>
      </c>
      <c r="I48" s="84" t="s">
        <v>506</v>
      </c>
    </row>
    <row r="49" spans="1:9" ht="45" x14ac:dyDescent="0.25">
      <c r="A49" s="28">
        <f>+'1.AUTOEVALUACIÓN'!D52</f>
        <v>43</v>
      </c>
      <c r="B49" s="84" t="str">
        <f>+'1.AUTOEVALUACIÓN'!E52</f>
        <v>El Establecimiento de Sanidad Militar incluye los insumos y equipos para la impresión de resultados, como una prioridad en las compras o procesos de contratación.</v>
      </c>
      <c r="C49" s="28" t="s">
        <v>559</v>
      </c>
      <c r="D49" s="81">
        <v>0.85</v>
      </c>
      <c r="E49" s="84" t="s">
        <v>560</v>
      </c>
      <c r="F49" s="84" t="s">
        <v>561</v>
      </c>
      <c r="G49" s="28" t="s">
        <v>501</v>
      </c>
      <c r="H49" s="56">
        <v>100</v>
      </c>
      <c r="I49" s="84" t="s">
        <v>506</v>
      </c>
    </row>
    <row r="50" spans="1:9" ht="105" x14ac:dyDescent="0.25">
      <c r="A50" s="28">
        <f>+'1.AUTOEVALUACIÓN'!D53</f>
        <v>44</v>
      </c>
      <c r="B50" s="84" t="str">
        <f>+'1.AUTOEVALUACIÓN'!E53</f>
        <v>El Establecimiento de Sanidad Militar ha establecido políticas para registrar el dato del resultado obtenido inmediatamente en un documento formal antes de su validación (evitando el uso de papelitos que se van a traspapelar e impidiendo la trazabilidad).</v>
      </c>
      <c r="C50" s="28" t="s">
        <v>562</v>
      </c>
      <c r="D50" s="81">
        <v>0.85</v>
      </c>
      <c r="E50" s="84" t="s">
        <v>576</v>
      </c>
      <c r="F50" s="84" t="s">
        <v>577</v>
      </c>
      <c r="G50" s="28" t="s">
        <v>501</v>
      </c>
      <c r="H50" s="56">
        <v>100</v>
      </c>
      <c r="I50" s="84" t="s">
        <v>506</v>
      </c>
    </row>
    <row r="51" spans="1:9" ht="75" x14ac:dyDescent="0.25">
      <c r="A51" s="28">
        <f>+'1.AUTOEVALUACIÓN'!D54</f>
        <v>45</v>
      </c>
      <c r="B51" s="84" t="str">
        <f>+'1.AUTOEVALUACIÓN'!E54</f>
        <v>El Establecimiento de Sanidad Militar ha diseñado la herramienta de clasificación del riesgo cardiovascular que incluya dificultades de acceso al tratamiento ambulatorio.</v>
      </c>
      <c r="C51" s="28" t="s">
        <v>581</v>
      </c>
      <c r="D51" s="81">
        <v>0.85</v>
      </c>
      <c r="E51" s="84" t="s">
        <v>582</v>
      </c>
      <c r="F51" s="84" t="s">
        <v>583</v>
      </c>
      <c r="G51" s="28" t="s">
        <v>501</v>
      </c>
      <c r="H51" s="56">
        <v>100</v>
      </c>
      <c r="I51" s="84" t="s">
        <v>506</v>
      </c>
    </row>
    <row r="52" spans="1:9" ht="90" x14ac:dyDescent="0.25">
      <c r="A52" s="28">
        <f>+'1.AUTOEVALUACIÓN'!D55</f>
        <v>46</v>
      </c>
      <c r="B52" s="84" t="str">
        <f>+'1.AUTOEVALUACIÓN'!E55</f>
        <v xml:space="preserve">El Establecimiento de sanidad Militar capacita al personal sobre valoración del riesgo de enfermedad cardiovascular. </v>
      </c>
      <c r="C52" s="28" t="s">
        <v>578</v>
      </c>
      <c r="D52" s="81">
        <v>0.85</v>
      </c>
      <c r="E52" s="84" t="s">
        <v>579</v>
      </c>
      <c r="F52" s="84" t="s">
        <v>580</v>
      </c>
      <c r="G52" s="28" t="s">
        <v>501</v>
      </c>
      <c r="H52" s="56">
        <v>100</v>
      </c>
      <c r="I52" s="84" t="s">
        <v>506</v>
      </c>
    </row>
    <row r="53" spans="1:9" ht="75" x14ac:dyDescent="0.25">
      <c r="A53" s="28">
        <f>+'1.AUTOEVALUACIÓN'!D56</f>
        <v>47</v>
      </c>
      <c r="B53" s="84" t="str">
        <f>+'1.AUTOEVALUACIÓN'!E56</f>
        <v>El Establecimiento de Sanidad Militar brinda información clara y sensibiliza al paciente de potenciales riesgos y complicaciones derivados de la falta de un completo tratamiento ambulatorio, dejando el registro en la historia clínica del paciente.</v>
      </c>
      <c r="C53" s="28" t="s">
        <v>581</v>
      </c>
      <c r="D53" s="81">
        <v>0.85</v>
      </c>
      <c r="E53" s="84" t="s">
        <v>582</v>
      </c>
      <c r="F53" s="84" t="s">
        <v>583</v>
      </c>
      <c r="G53" s="28" t="s">
        <v>501</v>
      </c>
      <c r="H53" s="56">
        <v>100</v>
      </c>
      <c r="I53" s="84" t="s">
        <v>506</v>
      </c>
    </row>
    <row r="54" spans="1:9" ht="75" x14ac:dyDescent="0.25">
      <c r="A54" s="28">
        <f>+'1.AUTOEVALUACIÓN'!D57</f>
        <v>48</v>
      </c>
      <c r="B54" s="84" t="str">
        <f>+'1.AUTOEVALUACIÓN'!E57</f>
        <v xml:space="preserve">El Establecimiento de Sanidad Militar ha implementado acciónes comunitarias y redes de apoyo. </v>
      </c>
      <c r="C54" s="28" t="s">
        <v>503</v>
      </c>
      <c r="D54" s="81">
        <v>0.85</v>
      </c>
      <c r="E54" s="84" t="s">
        <v>504</v>
      </c>
      <c r="F54" s="84" t="s">
        <v>505</v>
      </c>
      <c r="G54" s="28" t="s">
        <v>501</v>
      </c>
      <c r="H54" s="56">
        <v>100</v>
      </c>
      <c r="I54" s="84" t="s">
        <v>506</v>
      </c>
    </row>
    <row r="55" spans="1:9" ht="60" x14ac:dyDescent="0.25">
      <c r="A55" s="28">
        <f>+'1.AUTOEVALUACIÓN'!D58</f>
        <v>49</v>
      </c>
      <c r="B55" s="84" t="str">
        <f>+'1.AUTOEVALUACIÓN'!E58</f>
        <v>El Establecimiento de Sanidad Militar brinda información clara y sensibiliza al paciente de potenciales riesgos y complicaciones derivados de la falta de un completo tratamiento ambulatorio, con reporte en la historia clínica.</v>
      </c>
      <c r="C55" s="28" t="s">
        <v>584</v>
      </c>
      <c r="D55" s="81">
        <v>0.85</v>
      </c>
      <c r="E55" s="84" t="s">
        <v>585</v>
      </c>
      <c r="F55" s="84" t="s">
        <v>586</v>
      </c>
      <c r="G55" s="28" t="s">
        <v>501</v>
      </c>
      <c r="H55" s="56">
        <v>100</v>
      </c>
      <c r="I55" s="84" t="s">
        <v>506</v>
      </c>
    </row>
    <row r="56" spans="1:9" ht="75" x14ac:dyDescent="0.25">
      <c r="A56" s="28">
        <f>+'1.AUTOEVALUACIÓN'!D59</f>
        <v>50</v>
      </c>
      <c r="B56" s="84" t="str">
        <f>+'1.AUTOEVALUACIÓN'!E59</f>
        <v>El Establecimiento de Sanidad Militar cuenta con herramienta de valoración del riesgo para paciente cardiovascular diagnósticado, integrada a la historia clínica.</v>
      </c>
      <c r="C56" s="28" t="s">
        <v>513</v>
      </c>
      <c r="D56" s="81">
        <v>0.85</v>
      </c>
      <c r="E56" s="82" t="s">
        <v>587</v>
      </c>
      <c r="F56" s="82" t="s">
        <v>588</v>
      </c>
      <c r="G56" s="56" t="s">
        <v>501</v>
      </c>
      <c r="H56" s="56">
        <v>100</v>
      </c>
      <c r="I56" s="1" t="s">
        <v>516</v>
      </c>
    </row>
    <row r="57" spans="1:9" ht="90" x14ac:dyDescent="0.25">
      <c r="A57" s="28">
        <f>+'1.AUTOEVALUACIÓN'!D60</f>
        <v>51</v>
      </c>
      <c r="B57" s="84" t="str">
        <f>+'1.AUTOEVALUACIÓN'!E60</f>
        <v xml:space="preserve">El Establecimiento de Sanidad Militar cuenta con GPC documentada, actualizada y socializada y con protocolos de manejo que establezcan que todo paciente con antecedentes de hipercolesterolemia familiar sea reconocido como paciente de alto riesgo para enfermedad cardiovascular. </v>
      </c>
      <c r="C57" s="28" t="s">
        <v>578</v>
      </c>
      <c r="D57" s="81">
        <v>0.85</v>
      </c>
      <c r="E57" s="84" t="s">
        <v>579</v>
      </c>
      <c r="F57" s="84" t="s">
        <v>580</v>
      </c>
      <c r="G57" s="28" t="s">
        <v>501</v>
      </c>
      <c r="H57" s="56">
        <v>100</v>
      </c>
      <c r="I57" s="84" t="s">
        <v>506</v>
      </c>
    </row>
    <row r="58" spans="1:9" ht="90" x14ac:dyDescent="0.25">
      <c r="A58" s="28">
        <f>+'1.AUTOEVALUACIÓN'!D61</f>
        <v>52</v>
      </c>
      <c r="B58" s="84" t="str">
        <f>+'1.AUTOEVALUACIÓN'!E61</f>
        <v xml:space="preserve">El Establecimiento de Sanidad Militar ha definido programas de promoción y prevención del riesgo cardiovascular enfocados a: identificación oportuna de los factores de riesgo cardiovascular, especialmente de niveles sub óptimos de colesterol y presión arterial en el paciente y las condiciones clínicas que pueden influir en el pronóstico y tratamiento. </v>
      </c>
      <c r="C58" s="28" t="s">
        <v>584</v>
      </c>
      <c r="D58" s="81">
        <v>0.85</v>
      </c>
      <c r="E58" s="84" t="s">
        <v>585</v>
      </c>
      <c r="F58" s="84" t="s">
        <v>586</v>
      </c>
      <c r="G58" s="28" t="s">
        <v>501</v>
      </c>
      <c r="H58" s="56">
        <v>100</v>
      </c>
      <c r="I58" s="84" t="s">
        <v>506</v>
      </c>
    </row>
    <row r="59" spans="1:9" ht="60" x14ac:dyDescent="0.25">
      <c r="A59" s="28">
        <f>+'1.AUTOEVALUACIÓN'!D62</f>
        <v>53</v>
      </c>
      <c r="B59" s="84" t="str">
        <f>+'1.AUTOEVALUACIÓN'!E62</f>
        <v>El Establecimiento de Sanidad Militar establece mecanismos para identificar pacientes de alto riesgo y la necesidad de una intervención urgente.</v>
      </c>
      <c r="C59" s="28" t="s">
        <v>584</v>
      </c>
      <c r="D59" s="81">
        <v>0.85</v>
      </c>
      <c r="E59" s="84" t="s">
        <v>585</v>
      </c>
      <c r="F59" s="84" t="s">
        <v>586</v>
      </c>
      <c r="G59" s="28" t="s">
        <v>501</v>
      </c>
      <c r="H59" s="56">
        <v>100</v>
      </c>
      <c r="I59" s="84" t="s">
        <v>506</v>
      </c>
    </row>
    <row r="60" spans="1:9" ht="60" x14ac:dyDescent="0.25">
      <c r="A60" s="28">
        <f>+'1.AUTOEVALUACIÓN'!D63</f>
        <v>54</v>
      </c>
      <c r="B60" s="84" t="str">
        <f>+'1.AUTOEVALUACIÓN'!E63</f>
        <v>El Establecimiento de Sanidad Militar sensibiliza y motiva al paciente en el control de factores de riesgo ya que cualquier reducción en éstos se asocia con algún beneficio.</v>
      </c>
      <c r="C60" s="28" t="s">
        <v>584</v>
      </c>
      <c r="D60" s="81">
        <v>0.85</v>
      </c>
      <c r="E60" s="84" t="s">
        <v>585</v>
      </c>
      <c r="F60" s="84" t="s">
        <v>586</v>
      </c>
      <c r="G60" s="28" t="s">
        <v>501</v>
      </c>
      <c r="H60" s="56">
        <v>100</v>
      </c>
      <c r="I60" s="84" t="s">
        <v>506</v>
      </c>
    </row>
    <row r="61" spans="1:9" ht="120" x14ac:dyDescent="0.25">
      <c r="A61" s="28">
        <f>+'1.AUTOEVALUACIÓN'!D64</f>
        <v>55</v>
      </c>
      <c r="B61" s="84" t="str">
        <f>+'1.AUTOEVALUACIÓN'!E64</f>
        <v>En el Establecimiento de Sanidad Militar los estudios radiológicos y de imágenes diagnósticas deben contar con los siguientes elementos:
- Nombre.
- Número de identificación o número de historia clínica.
- Género.
- Fecha de nacimiento o edad.
- Órgano objeto del estudio.</v>
      </c>
      <c r="C61" s="28" t="s">
        <v>543</v>
      </c>
      <c r="D61" s="81">
        <v>0.85</v>
      </c>
      <c r="E61" s="84" t="s">
        <v>544</v>
      </c>
      <c r="F61" s="84" t="s">
        <v>545</v>
      </c>
      <c r="G61" s="28" t="s">
        <v>589</v>
      </c>
      <c r="H61" s="56">
        <v>100</v>
      </c>
      <c r="I61" s="84" t="s">
        <v>546</v>
      </c>
    </row>
    <row r="62" spans="1:9" ht="75" x14ac:dyDescent="0.25">
      <c r="A62" s="28">
        <f>+'1.AUTOEVALUACIÓN'!D65</f>
        <v>56</v>
      </c>
      <c r="B62" s="84" t="str">
        <f>+'1.AUTOEVALUACIÓN'!E65</f>
        <v>Para los Establecimientos de Sanidad Militar que aplique, la prevención de la extravasación:
- Identificación y verificar acceso vascular.
- identificar pacientes de alto riesgo.</v>
      </c>
      <c r="C62" s="28" t="s">
        <v>543</v>
      </c>
      <c r="D62" s="81">
        <v>0.85</v>
      </c>
      <c r="E62" s="84" t="s">
        <v>544</v>
      </c>
      <c r="F62" s="84" t="s">
        <v>545</v>
      </c>
      <c r="G62" s="28" t="s">
        <v>589</v>
      </c>
      <c r="H62" s="56">
        <v>100</v>
      </c>
      <c r="I62" s="84" t="s">
        <v>546</v>
      </c>
    </row>
    <row r="63" spans="1:9" ht="75" x14ac:dyDescent="0.25">
      <c r="A63" s="28">
        <f>+'1.AUTOEVALUACIÓN'!D66</f>
        <v>57</v>
      </c>
      <c r="B63" s="84" t="str">
        <f>+'1.AUTOEVALUACIÓN'!E66</f>
        <v>El Establecimiento de Sanidad Militar ha definido para la prevención de fibrosis sistémica nefrogénica:
- Identificar pacientes con insuficiencia renal.
- Asegurar el procedimiento correcto y el paciente correcto en los departamentos de imágenes diagnósticas.</v>
      </c>
      <c r="C63" s="28" t="s">
        <v>543</v>
      </c>
      <c r="D63" s="81">
        <v>0.85</v>
      </c>
      <c r="E63" s="84" t="s">
        <v>544</v>
      </c>
      <c r="F63" s="84" t="s">
        <v>545</v>
      </c>
      <c r="G63" s="28" t="s">
        <v>589</v>
      </c>
      <c r="H63" s="56">
        <v>100</v>
      </c>
      <c r="I63" s="84" t="s">
        <v>546</v>
      </c>
    </row>
    <row r="64" spans="1:9" ht="90" x14ac:dyDescent="0.25">
      <c r="A64" s="28">
        <f>+'1.AUTOEVALUACIÓN'!D67</f>
        <v>58</v>
      </c>
      <c r="B64" s="84" t="str">
        <f>+'1.AUTOEVALUACIÓN'!E67</f>
        <v>El Establecimiento de Sanidad Militar ha definido medidas de radioprotección a pacientes.</v>
      </c>
      <c r="C64" s="28" t="s">
        <v>578</v>
      </c>
      <c r="D64" s="81">
        <v>0.85</v>
      </c>
      <c r="E64" s="84" t="s">
        <v>579</v>
      </c>
      <c r="F64" s="84" t="s">
        <v>580</v>
      </c>
      <c r="G64" s="28" t="s">
        <v>501</v>
      </c>
      <c r="H64" s="56">
        <v>100</v>
      </c>
      <c r="I64" s="84" t="s">
        <v>506</v>
      </c>
    </row>
    <row r="65" spans="1:9" ht="344.25" customHeight="1" x14ac:dyDescent="0.25">
      <c r="A65" s="28">
        <f>+'1.AUTOEVALUACIÓN'!D68</f>
        <v>59</v>
      </c>
      <c r="B65" s="84" t="str">
        <f>+'1.AUTOEVALUACIÓN'!E68</f>
        <v>El Establecimiento de Sanidad Militar ha definido capacitación y reentrenamiento de los técnicos en el manejo de nuevos equipos. Se debe evitar el uso de radiaciones médicas innecesarias, como son:
- Repetir exámenes que ya se habían realizado.
- Pedir exámenes complementarios que seguramente no alteraran la atención al paciente.
- Pedir exámenes con demasiada frecuencia.
- Pedir exámenes inadecuados.
- No especificar en la orden médica la información clínica necesaria.
- Exceso de exámenes complementarios.
- Cumplir con las normas de radioprotección.
- El médico remitente debe tener un conocimiento claro de los estudios por modalidad, sus indicaciones, contraindicaciones así como las limitaciones y complicaciones de los mismos, para un uso racional y con la pertinencia debida.
- Conocer la posibilidad del diálogo del médico tratante y el radiólogo que permita tener criterios claros para la solicitud y la evaluación de los exámenes.
- En nuestro país se debe cumplir con la legislación, en cuanto a todo estudio radiológico y debe realizarse previa orden médica escrita (Resolución 9031 de 1990).</v>
      </c>
      <c r="C65" s="28" t="s">
        <v>578</v>
      </c>
      <c r="D65" s="81">
        <v>0.85</v>
      </c>
      <c r="E65" s="84" t="s">
        <v>579</v>
      </c>
      <c r="F65" s="84" t="s">
        <v>580</v>
      </c>
      <c r="G65" s="28" t="s">
        <v>501</v>
      </c>
      <c r="H65" s="56">
        <v>100</v>
      </c>
      <c r="I65" s="84" t="s">
        <v>506</v>
      </c>
    </row>
    <row r="66" spans="1:9" ht="105" x14ac:dyDescent="0.25">
      <c r="A66" s="28">
        <f>+'1.AUTOEVALUACIÓN'!D69</f>
        <v>60</v>
      </c>
      <c r="B66" s="84" t="str">
        <f>+'1.AUTOEVALUACIÓN'!E69</f>
        <v xml:space="preserve">El Establecimiento de Sanidad Militar ha definido protocolo estandar para evitar errores de lectura e intrepretación, para servicios donde no radiólogos o radiólogos en entrenamiento interpretan en primera instancia las imágenes. Consiste en la reinterpretación de las imágenes por un radiólogo certificado, aunque genera problemas de costo y logísticos que cada ESM debe sopesar. </v>
      </c>
      <c r="C66" s="28" t="s">
        <v>578</v>
      </c>
      <c r="D66" s="81">
        <v>0.85</v>
      </c>
      <c r="E66" s="84" t="s">
        <v>579</v>
      </c>
      <c r="F66" s="84" t="s">
        <v>580</v>
      </c>
      <c r="G66" s="28" t="s">
        <v>501</v>
      </c>
      <c r="H66" s="56">
        <v>100</v>
      </c>
      <c r="I66" s="84" t="s">
        <v>506</v>
      </c>
    </row>
    <row r="67" spans="1:9" ht="210" x14ac:dyDescent="0.25">
      <c r="A67" s="28">
        <f>+'1.AUTOEVALUACIÓN'!D70</f>
        <v>61</v>
      </c>
      <c r="B67" s="84" t="str">
        <f>+'1.AUTOEVALUACIÓN'!E70</f>
        <v>El Establecimiento de Sanidad Militar ha defindo la práctica que consiste en el uso de medios de contraste de baja osmolaridad en vez del uso de los de alta osmolaridad. Todos los estudios que han evaluado este efecto han coincidido en mostrar el efecto benéfico de la misma. Se requiere:
- Conocimiento de niveles de creatinina en sangre.
- Conocer los factores de riesgo, edad del paciente (mayor de 65 años), diabetes mellitus, función renal disminuida, insuficiencia cardiaca, toma de sustancias nefrotóxicas, analgésicos, antiinflamatorios, algunos antibióticos, deshidratación, dislipidemia, hiperuricemia y mieloma múltiple
- Evitar el uso de medio de contraste yodado repetido antes de las 72 horas.</v>
      </c>
      <c r="C67" s="28" t="s">
        <v>578</v>
      </c>
      <c r="D67" s="81">
        <v>0.85</v>
      </c>
      <c r="E67" s="84" t="s">
        <v>579</v>
      </c>
      <c r="F67" s="84" t="s">
        <v>580</v>
      </c>
      <c r="G67" s="28" t="s">
        <v>501</v>
      </c>
      <c r="H67" s="56">
        <v>100</v>
      </c>
      <c r="I67" s="84" t="s">
        <v>506</v>
      </c>
    </row>
    <row r="68" spans="1:9" ht="180" x14ac:dyDescent="0.25">
      <c r="A68" s="28">
        <f>+'1.AUTOEVALUACIÓN'!D71</f>
        <v>62</v>
      </c>
      <c r="B68" s="84" t="str">
        <f>+'1.AUTOEVALUACIÓN'!E71</f>
        <v>El Establecimiento de Sanidad Militar debe desarrollar procesos para:
- Identificación del riesgo.
- Clasificación del riesgo al ingreso y egreso del paciente.
- Prevenir suicidio.
- Prevenir agresión física.
- Prevenir violación.
- Prevenir consumo de cigarrillo y psicoactivos.
- Prevenir pérdida de pacientes.
- Implementar protocolos de internación (sedación, suplencia alimentaria que le puede producir daño, barreras de infraestructura).</v>
      </c>
      <c r="C68" s="28" t="s">
        <v>584</v>
      </c>
      <c r="D68" s="81">
        <v>0.85</v>
      </c>
      <c r="E68" s="84" t="s">
        <v>585</v>
      </c>
      <c r="F68" s="84" t="s">
        <v>586</v>
      </c>
      <c r="G68" s="28" t="s">
        <v>501</v>
      </c>
      <c r="H68" s="56">
        <v>100</v>
      </c>
      <c r="I68" s="84" t="s">
        <v>506</v>
      </c>
    </row>
    <row r="69" spans="1:9" ht="60" x14ac:dyDescent="0.25">
      <c r="A69" s="28">
        <f>+'1.AUTOEVALUACIÓN'!D72</f>
        <v>63</v>
      </c>
      <c r="B69" s="84" t="str">
        <f>+'1.AUTOEVALUACIÓN'!E72</f>
        <v>El Establecimiento de Sanidad Militar ejecuta actividades de intervención primaria para la detección y tratamiento precoz de los síntomas.</v>
      </c>
      <c r="C69" s="28" t="s">
        <v>584</v>
      </c>
      <c r="D69" s="81">
        <v>0.85</v>
      </c>
      <c r="E69" s="84" t="s">
        <v>585</v>
      </c>
      <c r="F69" s="84" t="s">
        <v>586</v>
      </c>
      <c r="G69" s="28" t="s">
        <v>501</v>
      </c>
      <c r="H69" s="56">
        <v>100</v>
      </c>
      <c r="I69" s="84" t="s">
        <v>506</v>
      </c>
    </row>
    <row r="70" spans="1:9" ht="60" x14ac:dyDescent="0.25">
      <c r="A70" s="28">
        <f>+'1.AUTOEVALUACIÓN'!D73</f>
        <v>64</v>
      </c>
      <c r="B70" s="84" t="str">
        <f>+'1.AUTOEVALUACIÓN'!E73</f>
        <v>El Establecimiento de Sanidad Militar identifica durante la consulta situaciones que generan riesgo de recaída.</v>
      </c>
      <c r="C70" s="28" t="s">
        <v>590</v>
      </c>
      <c r="D70" s="81">
        <v>0.85</v>
      </c>
      <c r="E70" s="84" t="s">
        <v>585</v>
      </c>
      <c r="F70" s="84" t="s">
        <v>586</v>
      </c>
      <c r="G70" s="28" t="s">
        <v>501</v>
      </c>
      <c r="H70" s="56">
        <v>100</v>
      </c>
      <c r="I70" s="84" t="s">
        <v>506</v>
      </c>
    </row>
    <row r="71" spans="1:9" ht="60" x14ac:dyDescent="0.25">
      <c r="A71" s="28">
        <f>+'1.AUTOEVALUACIÓN'!D74</f>
        <v>65</v>
      </c>
      <c r="B71" s="84" t="str">
        <f>+'1.AUTOEVALUACIÓN'!E74</f>
        <v>El Establecimiento de Sanidad Militar ha definido aplicar el modelo de atención primaria integral haciendo participe a la familia y entorno del paciente/red de apoyo.</v>
      </c>
      <c r="C71" s="28" t="s">
        <v>590</v>
      </c>
      <c r="D71" s="81">
        <v>0.85</v>
      </c>
      <c r="E71" s="84" t="s">
        <v>585</v>
      </c>
      <c r="F71" s="84" t="s">
        <v>586</v>
      </c>
      <c r="G71" s="28" t="s">
        <v>501</v>
      </c>
      <c r="H71" s="56">
        <v>100</v>
      </c>
      <c r="I71" s="84" t="s">
        <v>506</v>
      </c>
    </row>
    <row r="72" spans="1:9" ht="60" x14ac:dyDescent="0.25">
      <c r="A72" s="28">
        <f>+'1.AUTOEVALUACIÓN'!D75</f>
        <v>66</v>
      </c>
      <c r="B72" s="84" t="str">
        <f>+'1.AUTOEVALUACIÓN'!E75</f>
        <v>El Establecimiento de Sanidad Militar incluye al paciente y su red de apoyo en programas de psicoeducación, dejando soporte en la historia clínica.</v>
      </c>
      <c r="C72" s="28" t="s">
        <v>591</v>
      </c>
      <c r="D72" s="81">
        <v>0.85</v>
      </c>
      <c r="E72" s="84" t="s">
        <v>592</v>
      </c>
      <c r="F72" s="84" t="s">
        <v>593</v>
      </c>
      <c r="G72" s="28" t="s">
        <v>501</v>
      </c>
      <c r="H72" s="56">
        <v>100</v>
      </c>
      <c r="I72" s="84" t="s">
        <v>506</v>
      </c>
    </row>
    <row r="73" spans="1:9" ht="105" x14ac:dyDescent="0.25">
      <c r="A73" s="28">
        <f>+'1.AUTOEVALUACIÓN'!D76</f>
        <v>67</v>
      </c>
      <c r="B73" s="84" t="str">
        <f>+'1.AUTOEVALUACIÓN'!E76</f>
        <v>El Establecimiento de Sanidad Militar define el diligenciamiento y consulta de registros clínicos para identificar: fuentes de estrés, amenazas habituales, circunstancias o riesgos conducentes a crisis o factores que aumentan su probabilidad, necesidades psicosociales del paciente y establecimiento de medidas de actuación frente a las mismas.</v>
      </c>
      <c r="C73" s="28" t="s">
        <v>590</v>
      </c>
      <c r="D73" s="81">
        <v>0.85</v>
      </c>
      <c r="E73" s="84" t="s">
        <v>594</v>
      </c>
      <c r="F73" s="84" t="s">
        <v>586</v>
      </c>
      <c r="G73" s="28" t="s">
        <v>501</v>
      </c>
      <c r="H73" s="56">
        <v>100</v>
      </c>
      <c r="I73" s="84" t="s">
        <v>506</v>
      </c>
    </row>
    <row r="74" spans="1:9" ht="90" x14ac:dyDescent="0.25">
      <c r="A74" s="28">
        <f>+'1.AUTOEVALUACIÓN'!D77</f>
        <v>68</v>
      </c>
      <c r="B74" s="84" t="str">
        <f>+'1.AUTOEVALUACIÓN'!E77</f>
        <v xml:space="preserve">El Establecimiento de Sanidad Militar define programas de psicoeducación dirigidos al paciente y su familia o red de apoyo con el fin de que estos identifiquen, de forma precoz, signos y síntomas de crisis. </v>
      </c>
      <c r="C74" s="28" t="s">
        <v>590</v>
      </c>
      <c r="D74" s="81">
        <v>0.85</v>
      </c>
      <c r="E74" s="84" t="s">
        <v>594</v>
      </c>
      <c r="F74" s="84" t="s">
        <v>586</v>
      </c>
      <c r="G74" s="28" t="s">
        <v>501</v>
      </c>
      <c r="H74" s="56">
        <v>100</v>
      </c>
      <c r="I74" s="84" t="s">
        <v>506</v>
      </c>
    </row>
    <row r="75" spans="1:9" ht="75" x14ac:dyDescent="0.25">
      <c r="A75" s="28">
        <f>+'1.AUTOEVALUACIÓN'!D78</f>
        <v>69</v>
      </c>
      <c r="B75" s="84" t="str">
        <f>+'1.AUTOEVALUACIÓN'!E78</f>
        <v>El Establecimiento de Sanidad Militar verifica la asignación oportuna de citas de seguimiento.</v>
      </c>
      <c r="C75" s="28" t="s">
        <v>595</v>
      </c>
      <c r="D75" s="81">
        <v>0.85</v>
      </c>
      <c r="E75" s="83" t="s">
        <v>596</v>
      </c>
      <c r="F75" s="82" t="s">
        <v>597</v>
      </c>
      <c r="G75" s="28" t="s">
        <v>501</v>
      </c>
      <c r="H75" s="56">
        <v>100</v>
      </c>
      <c r="I75" s="84" t="s">
        <v>506</v>
      </c>
    </row>
    <row r="76" spans="1:9" ht="90" x14ac:dyDescent="0.25">
      <c r="A76" s="28">
        <f>+'1.AUTOEVALUACIÓN'!D79</f>
        <v>70</v>
      </c>
      <c r="B76" s="84" t="str">
        <f>+'1.AUTOEVALUACIÓN'!E79</f>
        <v>El Establecimiento de Sanidad Militar brinda psicoeducación al paciente enfocada a disminuir el estigma y aumentar la consciencia de la enfermedad.</v>
      </c>
      <c r="C76" s="28" t="s">
        <v>590</v>
      </c>
      <c r="D76" s="81">
        <v>0.85</v>
      </c>
      <c r="E76" s="84" t="s">
        <v>594</v>
      </c>
      <c r="F76" s="84" t="s">
        <v>586</v>
      </c>
      <c r="G76" s="28" t="s">
        <v>501</v>
      </c>
      <c r="H76" s="56">
        <v>100</v>
      </c>
      <c r="I76" s="84" t="s">
        <v>506</v>
      </c>
    </row>
    <row r="77" spans="1:9" ht="165" x14ac:dyDescent="0.25">
      <c r="A77" s="28">
        <f>+'1.AUTOEVALUACIÓN'!D80</f>
        <v>71</v>
      </c>
      <c r="B77" s="84" t="str">
        <f>+'1.AUTOEVALUACIÓN'!E80</f>
        <v>El Establecimiento de Sanidad Militar documenta, actualiza, socializa y hace seguimiento a la implementación del protocolo de valoración del paciente con riesgo suicida y/o de autolesiones enfocado a identifcar las ideas o conductas suicidas por las cuales cursa el paciente: ideas de muerte, ideas suicidas, planes suicidas, tentativas de suicidio, suicidios consumados, equivalencias suicidas, suicidios disfrazados o encubiertos; exploración psicopatológica; valoración de los factores de riesgo; valoración de los factores de protección; perfil de alto riesgo suicida; intervención para el control de síntomas psicóticos.</v>
      </c>
      <c r="C77" s="28" t="s">
        <v>578</v>
      </c>
      <c r="D77" s="81">
        <v>0.85</v>
      </c>
      <c r="E77" s="84" t="s">
        <v>579</v>
      </c>
      <c r="F77" s="84" t="s">
        <v>580</v>
      </c>
      <c r="G77" s="28" t="s">
        <v>501</v>
      </c>
      <c r="H77" s="56">
        <v>100</v>
      </c>
      <c r="I77" s="84" t="s">
        <v>506</v>
      </c>
    </row>
    <row r="78" spans="1:9" ht="90" x14ac:dyDescent="0.25">
      <c r="A78" s="28">
        <f>+'1.AUTOEVALUACIÓN'!D81</f>
        <v>72</v>
      </c>
      <c r="B78" s="84" t="str">
        <f>+'1.AUTOEVALUACIÓN'!E81</f>
        <v>El Establecimiento de Sanidad Militar debe desarrollar procedimientos para garantizar que la dieta sea individual, balanceada y equilibrada que asegure el mejoramiento del paciente evitando dietas generalizadas y garantizando que sea el profesional en nutrición quien explique la dieta al paciente.</v>
      </c>
      <c r="C78" s="28" t="s">
        <v>578</v>
      </c>
      <c r="D78" s="81">
        <v>0.85</v>
      </c>
      <c r="E78" s="84" t="s">
        <v>579</v>
      </c>
      <c r="F78" s="84" t="s">
        <v>580</v>
      </c>
      <c r="G78" s="28" t="s">
        <v>501</v>
      </c>
      <c r="H78" s="56">
        <v>100</v>
      </c>
      <c r="I78" s="84" t="s">
        <v>506</v>
      </c>
    </row>
    <row r="79" spans="1:9" ht="240" x14ac:dyDescent="0.25">
      <c r="A79" s="28">
        <f>+'1.AUTOEVALUACIÓN'!D82</f>
        <v>73</v>
      </c>
      <c r="B79" s="84" t="str">
        <f>+'1.AUTOEVALUACIÓN'!E82</f>
        <v>El Establecimiento de Sanidad Militar debe promover:
- Asegurar que la información en la historia clínica sea completa y correcta.
- Verificar que los tratamientos nutricionales estén acordes con las guías de práctica clínica pertinentes.
- Asegurar la educación continua al personal de nutrición y dietética.
- Asegurar la coordinación con el equipo multidisciplinario.
- Verificar con el servicio de alimentación que la dieta suministrada era la ordenada por la nutricionista.
- Verificar aporte de nutrientes por kilo.
- Evitar las prescripciones nutricionales estereotipadas y no adaptadas a las necesidades individuales de cada paciente.
- Incluir medidas relacionadas con la definición de condiciones mínimas nutricionales para la realización de procedimientos quirúrgicos.</v>
      </c>
      <c r="C79" s="28" t="s">
        <v>578</v>
      </c>
      <c r="D79" s="81">
        <v>0.85</v>
      </c>
      <c r="E79" s="84" t="s">
        <v>579</v>
      </c>
      <c r="F79" s="84" t="s">
        <v>580</v>
      </c>
      <c r="G79" s="28" t="s">
        <v>501</v>
      </c>
      <c r="H79" s="56">
        <v>100</v>
      </c>
      <c r="I79" s="84" t="s">
        <v>506</v>
      </c>
    </row>
    <row r="80" spans="1:9" ht="105" x14ac:dyDescent="0.25">
      <c r="A80" s="28">
        <f>+'1.AUTOEVALUACIÓN'!D83</f>
        <v>74</v>
      </c>
      <c r="B80" s="84" t="str">
        <f>+'1.AUTOEVALUACIÓN'!E83</f>
        <v>El Establecimiento de Sanidad Militar cuenta con el desarrollo de estrategias con instrucciones escritas, claras y estandarizadas para el cuidado nutricional en el hogar, incluida la razón y los detalles sobre instrucciones de la dieta, suplementos de vitaminas y/o minerales recomendados, que puedan brindarse al paciente y a su cuidador al momento del egreso.</v>
      </c>
      <c r="C80" s="28" t="s">
        <v>578</v>
      </c>
      <c r="D80" s="81">
        <v>0.85</v>
      </c>
      <c r="E80" s="84" t="s">
        <v>579</v>
      </c>
      <c r="F80" s="84" t="s">
        <v>580</v>
      </c>
      <c r="G80" s="28" t="s">
        <v>501</v>
      </c>
      <c r="H80" s="56">
        <v>100</v>
      </c>
      <c r="I80" s="84" t="s">
        <v>506</v>
      </c>
    </row>
    <row r="81" spans="1:9" ht="75" x14ac:dyDescent="0.25">
      <c r="A81" s="28">
        <f>+'1.AUTOEVALUACIÓN'!D84</f>
        <v>75</v>
      </c>
      <c r="B81" s="84" t="str">
        <f>+'1.AUTOEVALUACIÓN'!E84</f>
        <v>El Establecimiento de Sanidad Militar realiza jornadas de tamizaje nutricional para identificar el riesgo, a todos los pacientes que ingresen al ESM.</v>
      </c>
      <c r="C81" s="28" t="s">
        <v>598</v>
      </c>
      <c r="D81" s="81">
        <v>0.85</v>
      </c>
      <c r="E81" s="84" t="s">
        <v>599</v>
      </c>
      <c r="F81" s="84" t="s">
        <v>600</v>
      </c>
      <c r="G81" s="28" t="s">
        <v>501</v>
      </c>
      <c r="H81" s="56">
        <v>100</v>
      </c>
      <c r="I81" s="84" t="s">
        <v>506</v>
      </c>
    </row>
    <row r="82" spans="1:9" ht="90" x14ac:dyDescent="0.25">
      <c r="A82" s="28">
        <f>+'1.AUTOEVALUACIÓN'!D85</f>
        <v>76</v>
      </c>
      <c r="B82" s="84" t="str">
        <f>+'1.AUTOEVALUACIÓN'!E85</f>
        <v>El Establecimiento de Sanidad Militar crea/fortalece una cultura institucional en que todas las partes interesadas valoren la nutrición del paciente como parte integral del cuidado.</v>
      </c>
      <c r="C82" s="28" t="s">
        <v>578</v>
      </c>
      <c r="D82" s="81">
        <v>0.85</v>
      </c>
      <c r="E82" s="84" t="s">
        <v>579</v>
      </c>
      <c r="F82" s="84" t="s">
        <v>580</v>
      </c>
      <c r="G82" s="28" t="s">
        <v>501</v>
      </c>
      <c r="H82" s="56">
        <v>100</v>
      </c>
      <c r="I82" s="84" t="s">
        <v>506</v>
      </c>
    </row>
    <row r="83" spans="1:9" ht="90" x14ac:dyDescent="0.25">
      <c r="A83" s="28">
        <f>+'1.AUTOEVALUACIÓN'!D86</f>
        <v>77</v>
      </c>
      <c r="B83" s="84" t="str">
        <f>+'1.AUTOEVALUACIÓN'!E86</f>
        <v>El Establecimiento de Sanidad Militar cuenta con reporte o alertas en la historia clínica relacionada con alimentos o componentes de riesgo según diagnóstico del paciente.</v>
      </c>
      <c r="C83" s="28" t="s">
        <v>578</v>
      </c>
      <c r="D83" s="81">
        <v>0.85</v>
      </c>
      <c r="E83" s="84" t="s">
        <v>579</v>
      </c>
      <c r="F83" s="84" t="s">
        <v>580</v>
      </c>
      <c r="G83" s="28" t="s">
        <v>501</v>
      </c>
      <c r="H83" s="56">
        <v>100</v>
      </c>
      <c r="I83" s="84" t="s">
        <v>506</v>
      </c>
    </row>
    <row r="84" spans="1:9" ht="165" x14ac:dyDescent="0.25">
      <c r="A84" s="28">
        <f>+'1.AUTOEVALUACIÓN'!D87</f>
        <v>78</v>
      </c>
      <c r="B84" s="84" t="str">
        <f>+'1.AUTOEVALUACIÓN'!E87</f>
        <v>El Establecimiento de Sanidad Militar ha identificado el cansancio del personal de salud como uno de los factores que afectan la Seguridad de paciente. Debe incluir:
- Adecuada proporción de pacientes en relación al personal de Salud que presta servicios.
- Asignación de horas de jornada laboral.
- Prevención del trabajo en jornadas continuas entre instituciones que superen los límites máximos recomendados.
- Propiciar espacios y tiempos de descanso del personal de salud.</v>
      </c>
      <c r="C84" s="28" t="s">
        <v>601</v>
      </c>
      <c r="D84" s="81">
        <v>0.85</v>
      </c>
      <c r="E84" s="84" t="s">
        <v>602</v>
      </c>
      <c r="F84" s="84" t="s">
        <v>603</v>
      </c>
      <c r="G84" s="28" t="s">
        <v>501</v>
      </c>
      <c r="H84" s="56">
        <v>100</v>
      </c>
      <c r="I84" s="84" t="s">
        <v>502</v>
      </c>
    </row>
    <row r="85" spans="1:9" ht="105" x14ac:dyDescent="0.25">
      <c r="A85" s="28">
        <f>+'1.AUTOEVALUACIÓN'!D88</f>
        <v>79</v>
      </c>
      <c r="B85" s="84" t="str">
        <f>+'1.AUTOEVALUACIÓN'!E88</f>
        <v>El Establecimiento de Sanidad Militar define y desarrolla programas de recurso humano institucionales enfocados a la prevención de los factores desencadenantes de cansancio y el estrés como talleres de meditación, control de la respiración, relajación muscular, técnicas de atención, entre otros.</v>
      </c>
      <c r="C85" s="28" t="s">
        <v>604</v>
      </c>
      <c r="D85" s="81">
        <v>0.85</v>
      </c>
      <c r="E85" s="84" t="s">
        <v>605</v>
      </c>
      <c r="F85" s="84" t="s">
        <v>606</v>
      </c>
      <c r="G85" s="28" t="s">
        <v>501</v>
      </c>
      <c r="H85" s="56">
        <v>100</v>
      </c>
      <c r="I85" s="84" t="s">
        <v>506</v>
      </c>
    </row>
    <row r="86" spans="1:9" ht="90" x14ac:dyDescent="0.25">
      <c r="A86" s="28">
        <f>+'1.AUTOEVALUACIÓN'!D89</f>
        <v>80</v>
      </c>
      <c r="B86" s="84" t="str">
        <f>+'1.AUTOEVALUACIÓN'!E89</f>
        <v>El Establecimiento de Sanidad Militar realiza la identificación del síndrome del quemado mediante la evaluación de riesgos psicosociales.</v>
      </c>
      <c r="C86" s="28" t="s">
        <v>578</v>
      </c>
      <c r="D86" s="81">
        <v>0.85</v>
      </c>
      <c r="E86" s="84" t="s">
        <v>579</v>
      </c>
      <c r="F86" s="84" t="s">
        <v>580</v>
      </c>
      <c r="G86" s="28" t="s">
        <v>501</v>
      </c>
      <c r="H86" s="56">
        <v>100</v>
      </c>
      <c r="I86" s="84" t="s">
        <v>506</v>
      </c>
    </row>
    <row r="87" spans="1:9" ht="75" x14ac:dyDescent="0.25">
      <c r="A87" s="28">
        <f>+'1.AUTOEVALUACIÓN'!D90</f>
        <v>81</v>
      </c>
      <c r="B87" s="84" t="str">
        <f>+'1.AUTOEVALUACIÓN'!E90</f>
        <v>El Establecimiento de Sanidad Militar fortalece el sistema de seguridad y salud en el trabajo funcional que controle el riesgo psicosocial, con actividades como pausas activas, entrenamiento en manejo del estrés, entre otras.</v>
      </c>
      <c r="C87" s="28" t="s">
        <v>607</v>
      </c>
      <c r="D87" s="81">
        <v>0.85</v>
      </c>
      <c r="E87" s="84" t="s">
        <v>608</v>
      </c>
      <c r="F87" s="84" t="s">
        <v>609</v>
      </c>
      <c r="G87" s="28" t="s">
        <v>501</v>
      </c>
      <c r="H87" s="56">
        <v>100</v>
      </c>
      <c r="I87" s="84" t="s">
        <v>506</v>
      </c>
    </row>
    <row r="88" spans="1:9" ht="75" x14ac:dyDescent="0.25">
      <c r="A88" s="28">
        <f>+'1.AUTOEVALUACIÓN'!D91</f>
        <v>82</v>
      </c>
      <c r="B88" s="84" t="str">
        <f>+'1.AUTOEVALUACIÓN'!E91</f>
        <v>El Establecimiento de Sanidad Militar brinda educación en el síndrome de agotamiento, comportamientos de adaptación y herramientas para prevención y auto cuidado.</v>
      </c>
      <c r="C88" s="28" t="s">
        <v>607</v>
      </c>
      <c r="D88" s="81">
        <v>0.85</v>
      </c>
      <c r="E88" s="84" t="s">
        <v>608</v>
      </c>
      <c r="F88" s="84" t="s">
        <v>609</v>
      </c>
      <c r="G88" s="28" t="s">
        <v>501</v>
      </c>
      <c r="H88" s="56">
        <v>100</v>
      </c>
      <c r="I88" s="84" t="s">
        <v>506</v>
      </c>
    </row>
    <row r="89" spans="1:9" ht="90" x14ac:dyDescent="0.25">
      <c r="A89" s="28">
        <f>+'1.AUTOEVALUACIÓN'!D92</f>
        <v>83</v>
      </c>
      <c r="B89" s="84" t="str">
        <f>+'1.AUTOEVALUACIÓN'!E92</f>
        <v>El Establecimiento de Sanidad Militar define las competencias y responsabilidades, de forma precisa y realista, atendiendo a las capacidades reales.</v>
      </c>
      <c r="C89" s="28" t="s">
        <v>525</v>
      </c>
      <c r="D89" s="81">
        <v>0.85</v>
      </c>
      <c r="E89" s="84" t="s">
        <v>526</v>
      </c>
      <c r="F89" s="84" t="s">
        <v>527</v>
      </c>
      <c r="G89" s="28" t="s">
        <v>501</v>
      </c>
      <c r="H89" s="56">
        <v>100</v>
      </c>
      <c r="I89" s="84" t="s">
        <v>506</v>
      </c>
    </row>
    <row r="90" spans="1:9" ht="90" x14ac:dyDescent="0.25">
      <c r="A90" s="28">
        <f>+'1.AUTOEVALUACIÓN'!D93</f>
        <v>84</v>
      </c>
      <c r="B90" s="84" t="str">
        <f>+'1.AUTOEVALUACIÓN'!E93</f>
        <v>El Establecimiento de Sanidad Militar implementa programas dirigidos a la adquisición de destreza para la resolución de problemas, asertividad, manejo eficaz del tiempo.</v>
      </c>
      <c r="C90" s="28" t="s">
        <v>525</v>
      </c>
      <c r="D90" s="81">
        <v>0.85</v>
      </c>
      <c r="E90" s="84" t="s">
        <v>526</v>
      </c>
      <c r="F90" s="84" t="s">
        <v>527</v>
      </c>
      <c r="G90" s="28" t="s">
        <v>501</v>
      </c>
      <c r="H90" s="56">
        <v>100</v>
      </c>
      <c r="I90" s="84" t="s">
        <v>506</v>
      </c>
    </row>
    <row r="91" spans="1:9" ht="90" x14ac:dyDescent="0.25">
      <c r="A91" s="28">
        <f>+'1.AUTOEVALUACIÓN'!D94</f>
        <v>85</v>
      </c>
      <c r="B91" s="84" t="str">
        <f>+'1.AUTOEVALUACIÓN'!E94</f>
        <v>El Establecimiento de Sanidad Militar implementa programas dirigidos para la adquisición de destrezas en la mejora del control de las emociones para mantener la distancia emocional con el usuario, cliente, paciente (Técnicas de relajación, desconexión entre el mundo laboral y el mundo personal).</v>
      </c>
      <c r="C91" s="28" t="s">
        <v>525</v>
      </c>
      <c r="D91" s="81">
        <v>0.85</v>
      </c>
      <c r="E91" s="84" t="s">
        <v>526</v>
      </c>
      <c r="F91" s="84" t="s">
        <v>527</v>
      </c>
      <c r="G91" s="28" t="s">
        <v>501</v>
      </c>
      <c r="H91" s="56">
        <v>100</v>
      </c>
      <c r="I91" s="84" t="s">
        <v>506</v>
      </c>
    </row>
    <row r="92" spans="1:9" ht="90" x14ac:dyDescent="0.25">
      <c r="A92" s="28">
        <f>+'1.AUTOEVALUACIÓN'!D95</f>
        <v>86</v>
      </c>
      <c r="B92" s="84" t="str">
        <f>+'1.AUTOEVALUACIÓN'!E95</f>
        <v>El Establecimiento de Sanidad Militar implementa mecanismos para la promoción del cuidado personal de los funcionarios con capacitaciones enfocadas en el crecimiento personal y reforzamiento de su autoestima.</v>
      </c>
      <c r="C92" s="28" t="s">
        <v>525</v>
      </c>
      <c r="D92" s="81">
        <v>0.85</v>
      </c>
      <c r="E92" s="84" t="s">
        <v>526</v>
      </c>
      <c r="F92" s="84" t="s">
        <v>527</v>
      </c>
      <c r="G92" s="28" t="s">
        <v>501</v>
      </c>
      <c r="H92" s="56">
        <v>100</v>
      </c>
      <c r="I92" s="84" t="s">
        <v>506</v>
      </c>
    </row>
    <row r="93" spans="1:9" ht="90" x14ac:dyDescent="0.25">
      <c r="A93" s="28">
        <f>+'1.AUTOEVALUACIÓN'!D96</f>
        <v>87</v>
      </c>
      <c r="B93" s="84" t="str">
        <f>+'1.AUTOEVALUACIÓN'!E96</f>
        <v>El Establecimiento de Sanidad Militar establece mecanismos para formar al personal de salud en técnicas de comunicación con el paciente y comunicación asertiva.</v>
      </c>
      <c r="C93" s="28" t="s">
        <v>525</v>
      </c>
      <c r="D93" s="81">
        <v>0.85</v>
      </c>
      <c r="E93" s="84" t="s">
        <v>526</v>
      </c>
      <c r="F93" s="84" t="s">
        <v>527</v>
      </c>
      <c r="G93" s="28" t="s">
        <v>501</v>
      </c>
      <c r="H93" s="56">
        <v>100</v>
      </c>
      <c r="I93" s="84" t="s">
        <v>506</v>
      </c>
    </row>
    <row r="94" spans="1:9" ht="90" x14ac:dyDescent="0.25">
      <c r="A94" s="28">
        <f>+'1.AUTOEVALUACIÓN'!D97</f>
        <v>88</v>
      </c>
      <c r="B94" s="84" t="str">
        <f>+'1.AUTOEVALUACIÓN'!E97</f>
        <v>El Establecimiento de Sanidad Militar ha implementado la atención por vía telefónica o “telecuidado” y el contacto con enfermos a través del teléfono para dar una mayor continuidad al tratamiento y apoyar a los pacientes a adoptar y mantener un estilo de vida que contribuya a controlar su enfermedad.</v>
      </c>
      <c r="C94" s="28" t="s">
        <v>571</v>
      </c>
      <c r="D94" s="81">
        <v>0.85</v>
      </c>
      <c r="E94" s="82" t="s">
        <v>610</v>
      </c>
      <c r="F94" s="82" t="s">
        <v>611</v>
      </c>
      <c r="G94" s="56" t="s">
        <v>501</v>
      </c>
      <c r="H94" s="56">
        <v>100</v>
      </c>
      <c r="I94" s="84" t="s">
        <v>506</v>
      </c>
    </row>
    <row r="95" spans="1:9" ht="60" x14ac:dyDescent="0.25">
      <c r="A95" s="28">
        <f>+'1.AUTOEVALUACIÓN'!D98</f>
        <v>89</v>
      </c>
      <c r="B95" s="84" t="str">
        <f>+'1.AUTOEVALUACIÓN'!E98</f>
        <v>El Establecimiento de Sanidad Militar implementa el sistema de recordatorio de citas a través del teléfono móvil para mejorar la eficacia de las tasas de asistencia en la enfermedad crónica de seguimiento.</v>
      </c>
      <c r="C95" s="28" t="s">
        <v>612</v>
      </c>
      <c r="D95" s="81">
        <v>0.85</v>
      </c>
      <c r="E95" s="82" t="s">
        <v>613</v>
      </c>
      <c r="F95" s="82" t="s">
        <v>614</v>
      </c>
      <c r="G95" s="56" t="s">
        <v>501</v>
      </c>
      <c r="H95" s="56">
        <v>100</v>
      </c>
      <c r="I95" s="84" t="s">
        <v>506</v>
      </c>
    </row>
    <row r="96" spans="1:9" ht="75" x14ac:dyDescent="0.25">
      <c r="A96" s="28">
        <f>+'1.AUTOEVALUACIÓN'!D99</f>
        <v>90</v>
      </c>
      <c r="B96" s="84" t="str">
        <f>+'1.AUTOEVALUACIÓN'!E99</f>
        <v>El Establecimiento de Sanidad Militar implementa capacitaciones a pacientes en autocuidado para prevenir y controlar las enfermedades crónicas.</v>
      </c>
      <c r="C96" s="28" t="s">
        <v>581</v>
      </c>
      <c r="D96" s="81">
        <v>0.85</v>
      </c>
      <c r="E96" s="84" t="s">
        <v>582</v>
      </c>
      <c r="F96" s="84" t="s">
        <v>583</v>
      </c>
      <c r="G96" s="28" t="s">
        <v>501</v>
      </c>
      <c r="H96" s="56">
        <v>100</v>
      </c>
      <c r="I96" s="84" t="s">
        <v>506</v>
      </c>
    </row>
    <row r="97" spans="1:9" ht="105" x14ac:dyDescent="0.25">
      <c r="A97" s="28">
        <f>+'1.AUTOEVALUACIÓN'!D100</f>
        <v>91</v>
      </c>
      <c r="B97" s="84" t="str">
        <f>+'1.AUTOEVALUACIÓN'!E100</f>
        <v>El Establecimiento de Sanidad Militar establece mecanismos para invitar al paciente a preguntar e indagar sobre su condición: - ¿Cuál es mi problema principal? (¿Qué enfermedad tengo?) - ¿Qué debo hacer? (¿Qué tratamiento debo seguir?) - ¿Por qué es importante para mí hacer eso, qué beneficios y riesgos tiene? - ¿A quién acudir cuando hay sospecha de riesgos para la atención?.</v>
      </c>
      <c r="C97" s="28" t="s">
        <v>581</v>
      </c>
      <c r="D97" s="81">
        <v>0.85</v>
      </c>
      <c r="E97" s="84" t="s">
        <v>582</v>
      </c>
      <c r="F97" s="84" t="s">
        <v>583</v>
      </c>
      <c r="G97" s="28" t="s">
        <v>501</v>
      </c>
      <c r="H97" s="56">
        <v>100</v>
      </c>
      <c r="I97" s="84" t="s">
        <v>506</v>
      </c>
    </row>
    <row r="98" spans="1:9" ht="75" x14ac:dyDescent="0.25">
      <c r="A98" s="28">
        <f>+'1.AUTOEVALUACIÓN'!D101</f>
        <v>92</v>
      </c>
      <c r="B98" s="84" t="str">
        <f>+'1.AUTOEVALUACIÓN'!E101</f>
        <v>El Establecimiento de Sanidad Militar desarrolla programas de pacientes por la seguridad del paciente.</v>
      </c>
      <c r="C98" s="28" t="s">
        <v>503</v>
      </c>
      <c r="D98" s="81">
        <v>0.85</v>
      </c>
      <c r="E98" s="84" t="s">
        <v>504</v>
      </c>
      <c r="F98" s="84" t="s">
        <v>505</v>
      </c>
      <c r="G98" s="28" t="s">
        <v>501</v>
      </c>
      <c r="H98" s="56">
        <v>100</v>
      </c>
      <c r="I98" s="84" t="s">
        <v>506</v>
      </c>
    </row>
    <row r="99" spans="1:9" ht="75" x14ac:dyDescent="0.25">
      <c r="A99" s="28">
        <f>+'1.AUTOEVALUACIÓN'!D102</f>
        <v>93</v>
      </c>
      <c r="B99" s="84" t="str">
        <f>+'1.AUTOEVALUACIÓN'!E102</f>
        <v>El Establecimiento de Sanidad Militar dispone de canales de comunicación a través de chat, redes sociales y mensajes de texto, teléfonos que promuevan estilos de vida saludables y específicos de acuerdo a la patología.</v>
      </c>
      <c r="C99" s="28" t="s">
        <v>503</v>
      </c>
      <c r="D99" s="81">
        <v>0.85</v>
      </c>
      <c r="E99" s="84" t="s">
        <v>504</v>
      </c>
      <c r="F99" s="84" t="s">
        <v>505</v>
      </c>
      <c r="G99" s="28" t="s">
        <v>501</v>
      </c>
      <c r="H99" s="56">
        <v>100</v>
      </c>
      <c r="I99" s="84" t="s">
        <v>506</v>
      </c>
    </row>
    <row r="100" spans="1:9" ht="75" x14ac:dyDescent="0.25">
      <c r="A100" s="28">
        <f>+'1.AUTOEVALUACIÓN'!D103</f>
        <v>94</v>
      </c>
      <c r="B100" s="84" t="str">
        <f>+'1.AUTOEVALUACIÓN'!E103</f>
        <v>El Establecimiento de Sanidad Militar establece rondas de seguridad del paciente con equipos multidisciplinarios que interactúen con los pacientes para verificar la adecuada comprensión de las actividades de cuidado en casa al paciente y/o su cuidador.</v>
      </c>
      <c r="C100" s="28" t="s">
        <v>503</v>
      </c>
      <c r="D100" s="81">
        <v>0.85</v>
      </c>
      <c r="E100" s="84" t="s">
        <v>504</v>
      </c>
      <c r="F100" s="84" t="s">
        <v>505</v>
      </c>
      <c r="G100" s="28" t="s">
        <v>501</v>
      </c>
      <c r="H100" s="56">
        <v>100</v>
      </c>
      <c r="I100" s="84" t="s">
        <v>506</v>
      </c>
    </row>
    <row r="101" spans="1:9" ht="105" x14ac:dyDescent="0.25">
      <c r="A101" s="28">
        <f>+'1.AUTOEVALUACIÓN'!D104</f>
        <v>95</v>
      </c>
      <c r="B101" s="84" t="str">
        <f>+'1.AUTOEVALUACIÓN'!E104</f>
        <v>El Establecimiento de Sanidad Militar tiene disponibilidad de material educativo con: 
- Información esencial, diseño claro y sencillo, fácil comprensión y manejo, material ilustrado.
- Folletos y recomendaciones suministradas a los pacientes para los cuidados en casa, garantizando un lenguaje comprensible.</v>
      </c>
      <c r="C101" s="28" t="s">
        <v>503</v>
      </c>
      <c r="D101" s="81">
        <v>0.85</v>
      </c>
      <c r="E101" s="84" t="s">
        <v>504</v>
      </c>
      <c r="F101" s="84" t="s">
        <v>505</v>
      </c>
      <c r="G101" s="28" t="s">
        <v>501</v>
      </c>
      <c r="H101" s="56">
        <v>100</v>
      </c>
      <c r="I101" s="84" t="s">
        <v>506</v>
      </c>
    </row>
    <row r="102" spans="1:9" ht="75" x14ac:dyDescent="0.25">
      <c r="A102" s="28">
        <f>+'1.AUTOEVALUACIÓN'!D105</f>
        <v>96</v>
      </c>
      <c r="B102" s="84" t="str">
        <f>+'1.AUTOEVALUACIÓN'!E105</f>
        <v xml:space="preserve">El establecimiento de Sanidad Militar ha elaborado folletos explicando a los pacientes lo que pueden hacer para evitar errores en sus cuidados. </v>
      </c>
      <c r="C102" s="28" t="s">
        <v>503</v>
      </c>
      <c r="D102" s="81">
        <v>0.85</v>
      </c>
      <c r="E102" s="84" t="s">
        <v>504</v>
      </c>
      <c r="F102" s="84" t="s">
        <v>505</v>
      </c>
      <c r="G102" s="28" t="s">
        <v>501</v>
      </c>
      <c r="H102" s="56">
        <v>100</v>
      </c>
      <c r="I102" s="84" t="s">
        <v>506</v>
      </c>
    </row>
    <row r="103" spans="1:9" ht="75" x14ac:dyDescent="0.25">
      <c r="A103" s="28">
        <f>+'1.AUTOEVALUACIÓN'!D106</f>
        <v>97</v>
      </c>
      <c r="B103" s="84" t="str">
        <f>+'1.AUTOEVALUACIÓN'!E106</f>
        <v>El Establecimiento de Sanidad Militar promueve la formación de los pacientes/cuidadores sobre su enfermedad, los cuidados que requiere y los riesgos que conlleva la atención sanitaria y su prevención.</v>
      </c>
      <c r="C103" s="28" t="s">
        <v>503</v>
      </c>
      <c r="D103" s="81">
        <v>0.85</v>
      </c>
      <c r="E103" s="84" t="s">
        <v>504</v>
      </c>
      <c r="F103" s="84" t="s">
        <v>505</v>
      </c>
      <c r="G103" s="28" t="s">
        <v>501</v>
      </c>
      <c r="H103" s="56">
        <v>100</v>
      </c>
      <c r="I103" s="84" t="s">
        <v>506</v>
      </c>
    </row>
    <row r="104" spans="1:9" ht="75" x14ac:dyDescent="0.25">
      <c r="A104" s="28">
        <f>+'1.AUTOEVALUACIÓN'!D107</f>
        <v>98</v>
      </c>
      <c r="B104" s="84" t="str">
        <f>+'1.AUTOEVALUACIÓN'!E107</f>
        <v>El Establecimiento de Sanidad Militar promueve la participación activa de los pacientes/cuidadores en aspectos relacionados con la seguridad del paciente en sus contactos con el sistema de salud (comités mixtos de pacientes y profesionales, consejo de pacientes, etc.).</v>
      </c>
      <c r="C104" s="28" t="s">
        <v>503</v>
      </c>
      <c r="D104" s="81">
        <v>0.85</v>
      </c>
      <c r="E104" s="84" t="s">
        <v>504</v>
      </c>
      <c r="F104" s="84" t="s">
        <v>505</v>
      </c>
      <c r="G104" s="28" t="s">
        <v>501</v>
      </c>
      <c r="H104" s="56">
        <v>100</v>
      </c>
      <c r="I104" s="84" t="s">
        <v>506</v>
      </c>
    </row>
    <row r="105" spans="1:9" ht="90" x14ac:dyDescent="0.25">
      <c r="A105" s="28">
        <f>+'1.AUTOEVALUACIÓN'!D108</f>
        <v>99</v>
      </c>
      <c r="B105" s="84" t="str">
        <f>+'1.AUTOEVALUACIÓN'!E108</f>
        <v>El Establecimiento de Sanidad Militar dispone de un Plan de acogida al paciente que incluya información clara, completa y comprensible sobre sus derechos y obligaciones, los servicios sanitarios en los que se prestarán los cuidados, los riesgos que conlleva la asistencia y su implicación en la toma de decisiones.</v>
      </c>
      <c r="C105" s="28" t="s">
        <v>503</v>
      </c>
      <c r="D105" s="81">
        <v>0.85</v>
      </c>
      <c r="E105" s="84" t="s">
        <v>504</v>
      </c>
      <c r="F105" s="84" t="s">
        <v>505</v>
      </c>
      <c r="G105" s="28" t="s">
        <v>501</v>
      </c>
      <c r="H105" s="56">
        <v>100</v>
      </c>
      <c r="I105" s="84" t="s">
        <v>506</v>
      </c>
    </row>
    <row r="106" spans="1:9" ht="90" x14ac:dyDescent="0.25">
      <c r="A106" s="28">
        <f>+'1.AUTOEVALUACIÓN'!D109</f>
        <v>100</v>
      </c>
      <c r="B106" s="84" t="str">
        <f>+'1.AUTOEVALUACIÓN'!E109</f>
        <v>El Establecimiento de Sanidad Militar permite y promueve la presencia de un acompañante del paciente, siempre que sea posible, en todos los ámbitos de la asistencia sanitaria, especialmente en el caso de pacientes pediátricos o de aquellos con deterioro cognitivo.</v>
      </c>
      <c r="C106" s="28" t="s">
        <v>578</v>
      </c>
      <c r="D106" s="81">
        <v>0.85</v>
      </c>
      <c r="E106" s="84" t="s">
        <v>579</v>
      </c>
      <c r="F106" s="84" t="s">
        <v>580</v>
      </c>
      <c r="G106" s="28" t="s">
        <v>501</v>
      </c>
      <c r="H106" s="56">
        <v>100</v>
      </c>
      <c r="I106" s="84" t="s">
        <v>506</v>
      </c>
    </row>
    <row r="107" spans="1:9" ht="90" x14ac:dyDescent="0.25">
      <c r="A107" s="28">
        <f>+'1.AUTOEVALUACIÓN'!D110</f>
        <v>101</v>
      </c>
      <c r="B107" s="84" t="str">
        <f>+'1.AUTOEVALUACIÓN'!E110</f>
        <v>El Establecimiento de Sanidad Militar cuenta con directrices sobre cómo proporcionar información a los pacientes en materia de calidad asistencial y seguridad del paciente, fomentando la trasparencia de la información.</v>
      </c>
      <c r="C107" s="28" t="s">
        <v>578</v>
      </c>
      <c r="D107" s="81">
        <v>0.85</v>
      </c>
      <c r="E107" s="84" t="s">
        <v>579</v>
      </c>
      <c r="F107" s="84" t="s">
        <v>580</v>
      </c>
      <c r="G107" s="28" t="s">
        <v>501</v>
      </c>
      <c r="H107" s="56">
        <v>100</v>
      </c>
      <c r="I107" s="84" t="s">
        <v>506</v>
      </c>
    </row>
  </sheetData>
  <sheetProtection algorithmName="SHA-512" hashValue="+sLX4VxlJAAS09Tu9clYxUNlUebZhl3zJhY1KqXpvmGF2VeCd9O+skCfxkr8r20JxGCscxSzK3Im8+C5IprR+w==" saltValue="fzvVhKCdxvJAmsfEjZQjXw==" spinCount="100000" sheet="1" objects="1" scenarios="1"/>
  <autoFilter ref="B6:I107"/>
  <mergeCells count="5">
    <mergeCell ref="B2:B4"/>
    <mergeCell ref="C2:D4"/>
    <mergeCell ref="E2:G2"/>
    <mergeCell ref="E3:G3"/>
    <mergeCell ref="E4:G4"/>
  </mergeCells>
  <printOptions horizontalCentered="1"/>
  <pageMargins left="0.78740157480314965" right="0.78740157480314965" top="0.78740157480314965" bottom="0.78740157480314965" header="0.78740157480314965" footer="0.78740157480314965"/>
  <pageSetup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P7"/>
  <sheetViews>
    <sheetView topLeftCell="A4" zoomScaleNormal="100" workbookViewId="0"/>
  </sheetViews>
  <sheetFormatPr baseColWidth="10" defaultColWidth="11.42578125" defaultRowHeight="15" x14ac:dyDescent="0.25"/>
  <sheetData>
    <row r="1" spans="1:16" ht="15" customHeight="1" x14ac:dyDescent="0.25">
      <c r="I1" s="35"/>
    </row>
    <row r="2" spans="1:16" x14ac:dyDescent="0.25">
      <c r="I2" s="5"/>
    </row>
    <row r="5" spans="1:16" ht="20.25" customHeight="1" x14ac:dyDescent="0.25">
      <c r="A5" s="210"/>
      <c r="B5" s="210"/>
      <c r="C5" s="211" t="s">
        <v>19</v>
      </c>
      <c r="D5" s="211"/>
      <c r="E5" s="211"/>
      <c r="F5" s="211"/>
      <c r="G5" s="211"/>
      <c r="H5" s="211" t="s">
        <v>20</v>
      </c>
      <c r="I5" s="211"/>
      <c r="J5" s="211"/>
      <c r="K5" s="211"/>
      <c r="L5" s="211"/>
      <c r="M5" s="211"/>
      <c r="N5" s="211"/>
      <c r="O5" s="211"/>
      <c r="P5" s="211"/>
    </row>
    <row r="6" spans="1:16" ht="22.5" customHeight="1" x14ac:dyDescent="0.25">
      <c r="A6" s="210"/>
      <c r="B6" s="210"/>
      <c r="C6" s="211"/>
      <c r="D6" s="211"/>
      <c r="E6" s="211"/>
      <c r="F6" s="211"/>
      <c r="G6" s="211"/>
      <c r="H6" s="212" t="s">
        <v>1</v>
      </c>
      <c r="I6" s="212"/>
      <c r="J6" s="212"/>
      <c r="K6" s="212"/>
      <c r="L6" s="212"/>
      <c r="M6" s="212"/>
      <c r="N6" s="212"/>
      <c r="O6" s="212"/>
      <c r="P6" s="212"/>
    </row>
    <row r="7" spans="1:16" ht="20.25" customHeight="1" x14ac:dyDescent="0.25">
      <c r="A7" s="210"/>
      <c r="B7" s="210"/>
      <c r="C7" s="211"/>
      <c r="D7" s="211"/>
      <c r="E7" s="211"/>
      <c r="F7" s="211"/>
      <c r="G7" s="211"/>
      <c r="H7" s="213" t="s">
        <v>2</v>
      </c>
      <c r="I7" s="213"/>
      <c r="J7" s="213"/>
      <c r="K7" s="213"/>
      <c r="L7" s="213"/>
      <c r="M7" s="213"/>
      <c r="N7" s="213"/>
      <c r="O7" s="213"/>
      <c r="P7" s="213"/>
    </row>
  </sheetData>
  <sheetProtection algorithmName="SHA-512" hashValue="0GwyV4f3mTF6ZstprlGo6vupSC4ReVa7CR3f+IIts1GHtE3ADyt7TrliZunOHU//qBU3BetBS6DNzm0rtXN0mw==" saltValue="yfHTo3d5wVIngvIf9TbOqA==" spinCount="100000" sheet="1" objects="1" scenarios="1"/>
  <mergeCells count="5">
    <mergeCell ref="A5:B7"/>
    <mergeCell ref="C5:G7"/>
    <mergeCell ref="H5:P5"/>
    <mergeCell ref="H6:P6"/>
    <mergeCell ref="H7:P7"/>
  </mergeCells>
  <printOptions horizontalCentered="1"/>
  <pageMargins left="0.78740157480314965" right="0.78740157480314965" top="0.78740157480314965" bottom="0.78740157480314965" header="0.78740157480314965" footer="0.78740157480314965"/>
  <pageSetup scale="6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tabColor theme="5" tint="-0.249977111117893"/>
  </sheetPr>
  <dimension ref="A1:E35"/>
  <sheetViews>
    <sheetView zoomScale="90" zoomScaleNormal="90" workbookViewId="0">
      <selection activeCell="C10" sqref="C10"/>
    </sheetView>
  </sheetViews>
  <sheetFormatPr baseColWidth="10" defaultColWidth="11.42578125" defaultRowHeight="15" x14ac:dyDescent="0.25"/>
  <cols>
    <col min="1" max="1" width="56.5703125" customWidth="1"/>
    <col min="2" max="2" width="50.28515625" customWidth="1"/>
    <col min="3" max="3" width="24.5703125" customWidth="1"/>
    <col min="4" max="4" width="22.7109375" customWidth="1"/>
    <col min="5" max="5" width="27.140625" customWidth="1"/>
  </cols>
  <sheetData>
    <row r="1" spans="1:5" ht="8.25" customHeight="1" x14ac:dyDescent="0.25"/>
    <row r="2" spans="1:5" ht="19.5" customHeight="1" x14ac:dyDescent="0.25">
      <c r="A2" s="228" t="s">
        <v>21</v>
      </c>
      <c r="B2" s="229" t="s">
        <v>22</v>
      </c>
      <c r="C2" s="231" t="s">
        <v>20</v>
      </c>
      <c r="D2" s="232"/>
      <c r="E2" s="233"/>
    </row>
    <row r="3" spans="1:5" ht="24" customHeight="1" x14ac:dyDescent="0.25">
      <c r="A3" s="228"/>
      <c r="B3" s="230"/>
      <c r="C3" s="231" t="s">
        <v>1</v>
      </c>
      <c r="D3" s="234"/>
      <c r="E3" s="235"/>
    </row>
    <row r="4" spans="1:5" ht="21" customHeight="1" x14ac:dyDescent="0.25">
      <c r="A4" s="228"/>
      <c r="B4" s="230"/>
      <c r="C4" s="231" t="s">
        <v>2</v>
      </c>
      <c r="D4" s="232"/>
      <c r="E4" s="233"/>
    </row>
    <row r="5" spans="1:5" ht="9" customHeight="1" x14ac:dyDescent="0.25"/>
    <row r="6" spans="1:5" ht="15.75" thickBot="1" x14ac:dyDescent="0.3">
      <c r="A6" s="225" t="s">
        <v>23</v>
      </c>
      <c r="B6" s="226"/>
      <c r="C6" s="226"/>
      <c r="D6" s="226"/>
      <c r="E6" s="227"/>
    </row>
    <row r="7" spans="1:5" ht="18.75" customHeight="1" x14ac:dyDescent="0.25">
      <c r="A7" s="91" t="s">
        <v>24</v>
      </c>
      <c r="B7" s="92" t="s">
        <v>25</v>
      </c>
      <c r="C7" s="92" t="s">
        <v>26</v>
      </c>
      <c r="D7" s="92" t="s">
        <v>27</v>
      </c>
      <c r="E7" s="93" t="s">
        <v>28</v>
      </c>
    </row>
    <row r="8" spans="1:5" x14ac:dyDescent="0.25">
      <c r="A8" s="214" t="s">
        <v>29</v>
      </c>
      <c r="B8" s="215"/>
      <c r="C8" s="215"/>
      <c r="D8" s="215"/>
      <c r="E8" s="216"/>
    </row>
    <row r="9" spans="1:5" ht="105" x14ac:dyDescent="0.25">
      <c r="A9" s="94" t="s">
        <v>30</v>
      </c>
      <c r="B9" s="126" t="s">
        <v>31</v>
      </c>
      <c r="C9" s="2"/>
      <c r="D9" s="2"/>
      <c r="E9" s="44"/>
    </row>
    <row r="10" spans="1:5" ht="49.5" customHeight="1" x14ac:dyDescent="0.25">
      <c r="A10" s="94" t="s">
        <v>32</v>
      </c>
      <c r="B10" s="126" t="s">
        <v>33</v>
      </c>
      <c r="C10" s="2"/>
      <c r="D10" s="2"/>
      <c r="E10" s="44"/>
    </row>
    <row r="11" spans="1:5" x14ac:dyDescent="0.25">
      <c r="A11" s="223" t="s">
        <v>34</v>
      </c>
      <c r="B11" s="224"/>
      <c r="C11" s="219" t="s">
        <v>26</v>
      </c>
      <c r="D11" s="219" t="s">
        <v>27</v>
      </c>
      <c r="E11" s="221" t="s">
        <v>28</v>
      </c>
    </row>
    <row r="12" spans="1:5" x14ac:dyDescent="0.25">
      <c r="A12" s="123" t="s">
        <v>35</v>
      </c>
      <c r="B12" s="95"/>
      <c r="C12" s="220"/>
      <c r="D12" s="220"/>
      <c r="E12" s="222"/>
    </row>
    <row r="13" spans="1:5" ht="30" customHeight="1" x14ac:dyDescent="0.25">
      <c r="A13" s="217" t="s">
        <v>36</v>
      </c>
      <c r="B13" s="218"/>
      <c r="C13" s="2"/>
      <c r="D13" s="2"/>
      <c r="E13" s="44"/>
    </row>
    <row r="14" spans="1:5" ht="105" x14ac:dyDescent="0.25">
      <c r="A14" s="94" t="s">
        <v>37</v>
      </c>
      <c r="B14" s="126" t="s">
        <v>38</v>
      </c>
      <c r="C14" s="2"/>
      <c r="D14" s="2"/>
      <c r="E14" s="44"/>
    </row>
    <row r="15" spans="1:5" ht="90" x14ac:dyDescent="0.25">
      <c r="A15" s="96" t="s">
        <v>39</v>
      </c>
      <c r="B15" s="126" t="s">
        <v>40</v>
      </c>
      <c r="C15" s="2"/>
      <c r="D15" s="2"/>
      <c r="E15" s="44"/>
    </row>
    <row r="16" spans="1:5" ht="75" x14ac:dyDescent="0.25">
      <c r="A16" s="94" t="s">
        <v>41</v>
      </c>
      <c r="B16" s="126" t="s">
        <v>42</v>
      </c>
      <c r="C16" s="2"/>
      <c r="D16" s="2"/>
      <c r="E16" s="44"/>
    </row>
    <row r="17" spans="1:5" ht="45" x14ac:dyDescent="0.25">
      <c r="A17" s="94" t="s">
        <v>43</v>
      </c>
      <c r="B17" s="126" t="s">
        <v>44</v>
      </c>
      <c r="C17" s="2"/>
      <c r="D17" s="2"/>
      <c r="E17" s="44"/>
    </row>
    <row r="18" spans="1:5" ht="75" x14ac:dyDescent="0.25">
      <c r="A18" s="97" t="s">
        <v>45</v>
      </c>
      <c r="B18" s="98" t="s">
        <v>46</v>
      </c>
      <c r="C18" s="45"/>
      <c r="D18" s="45"/>
      <c r="E18" s="46"/>
    </row>
    <row r="19" spans="1:5" x14ac:dyDescent="0.25">
      <c r="A19" s="125" t="s">
        <v>47</v>
      </c>
      <c r="B19" s="124"/>
      <c r="C19" s="47" t="s">
        <v>26</v>
      </c>
      <c r="D19" s="48" t="s">
        <v>27</v>
      </c>
      <c r="E19" s="48" t="s">
        <v>28</v>
      </c>
    </row>
    <row r="20" spans="1:5" ht="90" x14ac:dyDescent="0.25">
      <c r="A20" s="97" t="s">
        <v>48</v>
      </c>
      <c r="B20" s="126" t="s">
        <v>49</v>
      </c>
      <c r="C20" s="2"/>
      <c r="D20" s="2"/>
      <c r="E20" s="44"/>
    </row>
    <row r="21" spans="1:5" x14ac:dyDescent="0.25">
      <c r="A21" s="125" t="s">
        <v>50</v>
      </c>
      <c r="B21" s="124"/>
      <c r="C21" s="47" t="s">
        <v>26</v>
      </c>
      <c r="D21" s="48" t="s">
        <v>27</v>
      </c>
      <c r="E21" s="48" t="s">
        <v>28</v>
      </c>
    </row>
    <row r="22" spans="1:5" ht="45" x14ac:dyDescent="0.25">
      <c r="A22" s="97" t="s">
        <v>51</v>
      </c>
      <c r="B22" s="126" t="s">
        <v>52</v>
      </c>
      <c r="C22" s="2"/>
      <c r="D22" s="2"/>
      <c r="E22" s="44"/>
    </row>
    <row r="23" spans="1:5" x14ac:dyDescent="0.25">
      <c r="A23" s="125" t="s">
        <v>53</v>
      </c>
      <c r="B23" s="124"/>
      <c r="C23" s="47" t="s">
        <v>26</v>
      </c>
      <c r="D23" s="48" t="s">
        <v>27</v>
      </c>
      <c r="E23" s="48" t="s">
        <v>28</v>
      </c>
    </row>
    <row r="24" spans="1:5" ht="75" x14ac:dyDescent="0.25">
      <c r="A24" s="99" t="s">
        <v>54</v>
      </c>
      <c r="B24" s="126" t="s">
        <v>55</v>
      </c>
      <c r="C24" s="2"/>
      <c r="D24" s="2"/>
      <c r="E24" s="44"/>
    </row>
    <row r="25" spans="1:5" x14ac:dyDescent="0.25">
      <c r="A25" s="125" t="s">
        <v>56</v>
      </c>
      <c r="B25" s="124"/>
      <c r="C25" s="47" t="s">
        <v>26</v>
      </c>
      <c r="D25" s="48" t="s">
        <v>27</v>
      </c>
      <c r="E25" s="48" t="s">
        <v>28</v>
      </c>
    </row>
    <row r="26" spans="1:5" ht="30" x14ac:dyDescent="0.25">
      <c r="A26" s="94" t="s">
        <v>57</v>
      </c>
      <c r="B26" s="126" t="s">
        <v>58</v>
      </c>
      <c r="C26" s="2"/>
      <c r="D26" s="2"/>
      <c r="E26" s="44"/>
    </row>
    <row r="27" spans="1:5" ht="45" x14ac:dyDescent="0.25">
      <c r="A27" s="94" t="s">
        <v>59</v>
      </c>
      <c r="B27" s="126" t="s">
        <v>60</v>
      </c>
      <c r="C27" s="2"/>
      <c r="D27" s="2"/>
      <c r="E27" s="44"/>
    </row>
    <row r="28" spans="1:5" ht="30" x14ac:dyDescent="0.25">
      <c r="A28" s="100" t="s">
        <v>61</v>
      </c>
      <c r="B28" s="124"/>
      <c r="C28" s="47" t="s">
        <v>26</v>
      </c>
      <c r="D28" s="48" t="s">
        <v>27</v>
      </c>
      <c r="E28" s="48" t="s">
        <v>28</v>
      </c>
    </row>
    <row r="29" spans="1:5" ht="30" x14ac:dyDescent="0.25">
      <c r="A29" s="94" t="s">
        <v>62</v>
      </c>
      <c r="B29" s="126" t="s">
        <v>63</v>
      </c>
      <c r="C29" s="2"/>
      <c r="D29" s="2"/>
      <c r="E29" s="44"/>
    </row>
    <row r="30" spans="1:5" ht="30" x14ac:dyDescent="0.25">
      <c r="A30" s="100" t="s">
        <v>64</v>
      </c>
      <c r="B30" s="124"/>
      <c r="C30" s="47" t="s">
        <v>26</v>
      </c>
      <c r="D30" s="48" t="s">
        <v>27</v>
      </c>
      <c r="E30" s="48" t="s">
        <v>28</v>
      </c>
    </row>
    <row r="31" spans="1:5" ht="60" x14ac:dyDescent="0.25">
      <c r="A31" s="94" t="s">
        <v>65</v>
      </c>
      <c r="B31" s="126" t="s">
        <v>65</v>
      </c>
      <c r="C31" s="2"/>
      <c r="D31" s="2"/>
      <c r="E31" s="44"/>
    </row>
    <row r="32" spans="1:5" ht="30" x14ac:dyDescent="0.25">
      <c r="A32" s="100" t="s">
        <v>66</v>
      </c>
      <c r="B32" s="124"/>
      <c r="C32" s="47" t="s">
        <v>26</v>
      </c>
      <c r="D32" s="48" t="s">
        <v>27</v>
      </c>
      <c r="E32" s="48" t="s">
        <v>28</v>
      </c>
    </row>
    <row r="33" spans="1:5" ht="105" x14ac:dyDescent="0.25">
      <c r="A33" s="94" t="s">
        <v>67</v>
      </c>
      <c r="B33" s="126" t="s">
        <v>68</v>
      </c>
      <c r="C33" s="2"/>
      <c r="D33" s="2"/>
      <c r="E33" s="44"/>
    </row>
    <row r="34" spans="1:5" ht="30" customHeight="1" x14ac:dyDescent="0.25">
      <c r="A34" s="100" t="s">
        <v>69</v>
      </c>
      <c r="B34" s="124"/>
      <c r="C34" s="47" t="s">
        <v>26</v>
      </c>
      <c r="D34" s="48" t="s">
        <v>27</v>
      </c>
      <c r="E34" s="48" t="s">
        <v>28</v>
      </c>
    </row>
    <row r="35" spans="1:5" ht="60.75" thickBot="1" x14ac:dyDescent="0.3">
      <c r="A35" s="101" t="s">
        <v>70</v>
      </c>
      <c r="B35" s="102" t="s">
        <v>71</v>
      </c>
      <c r="C35" s="49"/>
      <c r="D35" s="49"/>
      <c r="E35" s="50"/>
    </row>
  </sheetData>
  <sheetProtection algorithmName="SHA-512" hashValue="4fTyvOj6BR+nLXaA9vyp0dRujmyjPIzmncBfzal/M5sBKtE7rTHqqXtL9JvdyKLsa3EDYE1ul6iAbSHvm7vHjA==" saltValue="mSugwn81QwxBf6+rz5ocfw==" spinCount="100000" sheet="1" selectLockedCells="1"/>
  <mergeCells count="12">
    <mergeCell ref="A6:E6"/>
    <mergeCell ref="A2:A4"/>
    <mergeCell ref="B2:B4"/>
    <mergeCell ref="C2:E2"/>
    <mergeCell ref="C3:E3"/>
    <mergeCell ref="C4:E4"/>
    <mergeCell ref="A8:E8"/>
    <mergeCell ref="A13:B13"/>
    <mergeCell ref="C11:C12"/>
    <mergeCell ref="D11:D12"/>
    <mergeCell ref="E11:E12"/>
    <mergeCell ref="A11:B11"/>
  </mergeCells>
  <printOptions horizontalCentered="1"/>
  <pageMargins left="0.78740157480314965" right="0.78740157480314965" top="0.78740157480314965" bottom="0.78740157480314965" header="0.78740157480314965" footer="0.78740157480314965"/>
  <pageSetup scale="6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AZ58"/>
  <sheetViews>
    <sheetView showGridLines="0" zoomScale="110" zoomScaleNormal="110" workbookViewId="0">
      <selection activeCell="E12" sqref="E12"/>
    </sheetView>
  </sheetViews>
  <sheetFormatPr baseColWidth="10" defaultColWidth="11.42578125" defaultRowHeight="15" x14ac:dyDescent="0.25"/>
  <cols>
    <col min="1" max="1" width="27.140625" style="129" customWidth="1"/>
    <col min="2" max="2" width="28.140625" style="129" customWidth="1"/>
    <col min="3" max="3" width="36.28515625" style="129" customWidth="1"/>
    <col min="4" max="4" width="14.28515625" style="129" bestFit="1" customWidth="1"/>
    <col min="5" max="49" width="5.5703125" style="129" customWidth="1"/>
    <col min="50" max="50" width="6.28515625" style="129" customWidth="1"/>
    <col min="51" max="52" width="5.5703125" style="129" customWidth="1"/>
    <col min="53" max="16384" width="11.42578125" style="129"/>
  </cols>
  <sheetData>
    <row r="2" spans="1:52" ht="21" customHeight="1" x14ac:dyDescent="0.25">
      <c r="A2" s="236"/>
      <c r="B2" s="237" t="s">
        <v>22</v>
      </c>
      <c r="C2" s="238"/>
      <c r="D2" s="254" t="s">
        <v>20</v>
      </c>
      <c r="E2" s="255"/>
      <c r="F2" s="255"/>
      <c r="G2" s="255"/>
      <c r="H2" s="255"/>
      <c r="I2" s="255"/>
      <c r="J2" s="255"/>
      <c r="K2" s="255"/>
      <c r="L2" s="255"/>
      <c r="M2" s="255"/>
      <c r="N2" s="255"/>
      <c r="O2" s="256"/>
    </row>
    <row r="3" spans="1:52" ht="18.75" customHeight="1" x14ac:dyDescent="0.25">
      <c r="A3" s="236"/>
      <c r="B3" s="239"/>
      <c r="C3" s="240"/>
      <c r="D3" s="254" t="s">
        <v>1</v>
      </c>
      <c r="E3" s="255"/>
      <c r="F3" s="255"/>
      <c r="G3" s="255"/>
      <c r="H3" s="255"/>
      <c r="I3" s="255"/>
      <c r="J3" s="255"/>
      <c r="K3" s="255"/>
      <c r="L3" s="255"/>
      <c r="M3" s="255"/>
      <c r="N3" s="255"/>
      <c r="O3" s="256"/>
    </row>
    <row r="4" spans="1:52" ht="20.25" customHeight="1" x14ac:dyDescent="0.25">
      <c r="A4" s="236"/>
      <c r="B4" s="241"/>
      <c r="C4" s="242"/>
      <c r="D4" s="254" t="s">
        <v>2</v>
      </c>
      <c r="E4" s="255"/>
      <c r="F4" s="255"/>
      <c r="G4" s="255"/>
      <c r="H4" s="255"/>
      <c r="I4" s="255"/>
      <c r="J4" s="255"/>
      <c r="K4" s="255"/>
      <c r="L4" s="255"/>
      <c r="M4" s="255"/>
      <c r="N4" s="255"/>
      <c r="O4" s="256"/>
    </row>
    <row r="6" spans="1:52" x14ac:dyDescent="0.25">
      <c r="B6" s="130" t="s">
        <v>72</v>
      </c>
      <c r="C6" s="64"/>
      <c r="E6" s="129" t="s">
        <v>73</v>
      </c>
      <c r="I6" s="131"/>
      <c r="J6" s="129" t="s">
        <v>74</v>
      </c>
    </row>
    <row r="7" spans="1:52" ht="11.25" customHeight="1" x14ac:dyDescent="0.25">
      <c r="B7" s="130" t="s">
        <v>75</v>
      </c>
      <c r="C7" s="64"/>
    </row>
    <row r="8" spans="1:52" ht="15.75" thickBot="1" x14ac:dyDescent="0.3">
      <c r="B8" s="130" t="s">
        <v>76</v>
      </c>
      <c r="C8" s="64"/>
      <c r="E8" s="129" t="s">
        <v>77</v>
      </c>
      <c r="I8" s="132"/>
    </row>
    <row r="9" spans="1:52" ht="41.25" customHeight="1" thickTop="1" thickBot="1" x14ac:dyDescent="0.3">
      <c r="A9" s="249"/>
      <c r="B9" s="250"/>
      <c r="C9" s="250"/>
      <c r="D9" s="251"/>
      <c r="E9" s="251"/>
      <c r="F9" s="251"/>
      <c r="G9" s="251"/>
      <c r="H9" s="252"/>
    </row>
    <row r="10" spans="1:52" ht="42.75" customHeight="1" thickTop="1" thickBot="1" x14ac:dyDescent="0.3">
      <c r="A10" s="133" t="s">
        <v>78</v>
      </c>
      <c r="B10" s="133" t="s">
        <v>79</v>
      </c>
      <c r="C10" s="133" t="s">
        <v>80</v>
      </c>
      <c r="D10" s="133" t="s">
        <v>81</v>
      </c>
      <c r="E10" s="248" t="s">
        <v>618</v>
      </c>
      <c r="F10" s="248"/>
      <c r="G10" s="248"/>
      <c r="H10" s="248"/>
      <c r="I10" s="248" t="s">
        <v>619</v>
      </c>
      <c r="J10" s="248"/>
      <c r="K10" s="248"/>
      <c r="L10" s="248"/>
      <c r="M10" s="248" t="s">
        <v>620</v>
      </c>
      <c r="N10" s="248"/>
      <c r="O10" s="248"/>
      <c r="P10" s="248"/>
      <c r="Q10" s="248" t="s">
        <v>621</v>
      </c>
      <c r="R10" s="248"/>
      <c r="S10" s="248"/>
      <c r="T10" s="248"/>
      <c r="U10" s="248" t="s">
        <v>622</v>
      </c>
      <c r="V10" s="248"/>
      <c r="W10" s="248"/>
      <c r="X10" s="248"/>
      <c r="Y10" s="248" t="s">
        <v>623</v>
      </c>
      <c r="Z10" s="248"/>
      <c r="AA10" s="248"/>
      <c r="AB10" s="248"/>
      <c r="AC10" s="248" t="s">
        <v>624</v>
      </c>
      <c r="AD10" s="248"/>
      <c r="AE10" s="248"/>
      <c r="AF10" s="248"/>
      <c r="AG10" s="248" t="s">
        <v>625</v>
      </c>
      <c r="AH10" s="248"/>
      <c r="AI10" s="248"/>
      <c r="AJ10" s="248"/>
      <c r="AK10" s="248" t="s">
        <v>626</v>
      </c>
      <c r="AL10" s="248"/>
      <c r="AM10" s="248"/>
      <c r="AN10" s="248"/>
      <c r="AO10" s="248" t="s">
        <v>627</v>
      </c>
      <c r="AP10" s="248"/>
      <c r="AQ10" s="248"/>
      <c r="AR10" s="248"/>
      <c r="AS10" s="248" t="s">
        <v>628</v>
      </c>
      <c r="AT10" s="248"/>
      <c r="AU10" s="248"/>
      <c r="AV10" s="248"/>
      <c r="AW10" s="248" t="s">
        <v>629</v>
      </c>
      <c r="AX10" s="248"/>
      <c r="AY10" s="248"/>
      <c r="AZ10" s="248"/>
    </row>
    <row r="11" spans="1:52" ht="18" customHeight="1" thickTop="1" x14ac:dyDescent="0.25">
      <c r="A11" s="253" t="s">
        <v>82</v>
      </c>
      <c r="B11" s="253"/>
      <c r="C11" s="253"/>
      <c r="D11" s="253"/>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5"/>
    </row>
    <row r="12" spans="1:52" ht="33.75" customHeight="1" x14ac:dyDescent="0.25">
      <c r="A12" s="247" t="s">
        <v>83</v>
      </c>
      <c r="B12" s="247" t="s">
        <v>84</v>
      </c>
      <c r="C12" s="247" t="s">
        <v>85</v>
      </c>
      <c r="D12" s="136" t="s">
        <v>86</v>
      </c>
      <c r="E12" s="137"/>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9"/>
      <c r="AO12" s="138"/>
      <c r="AP12" s="138"/>
      <c r="AQ12" s="138"/>
      <c r="AR12" s="138"/>
      <c r="AS12" s="138"/>
      <c r="AT12" s="138"/>
      <c r="AU12" s="138"/>
      <c r="AV12" s="138"/>
      <c r="AW12" s="138"/>
      <c r="AX12" s="138"/>
      <c r="AY12" s="138"/>
      <c r="AZ12" s="138"/>
    </row>
    <row r="13" spans="1:52" ht="16.5" x14ac:dyDescent="0.25">
      <c r="A13" s="247"/>
      <c r="B13" s="247"/>
      <c r="C13" s="247"/>
      <c r="D13" s="136" t="s">
        <v>87</v>
      </c>
      <c r="E13" s="137"/>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9"/>
      <c r="AO13" s="138"/>
      <c r="AP13" s="138"/>
      <c r="AQ13" s="138"/>
      <c r="AR13" s="138"/>
      <c r="AS13" s="138"/>
      <c r="AT13" s="138"/>
      <c r="AU13" s="138"/>
      <c r="AV13" s="138"/>
      <c r="AW13" s="138"/>
      <c r="AX13" s="138"/>
      <c r="AY13" s="138"/>
      <c r="AZ13" s="138"/>
    </row>
    <row r="14" spans="1:52" ht="31.5" customHeight="1" x14ac:dyDescent="0.25">
      <c r="A14" s="247" t="s">
        <v>88</v>
      </c>
      <c r="B14" s="247" t="s">
        <v>84</v>
      </c>
      <c r="C14" s="245" t="s">
        <v>89</v>
      </c>
      <c r="D14" s="136" t="s">
        <v>86</v>
      </c>
      <c r="E14" s="137"/>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row>
    <row r="15" spans="1:52" ht="35.25" customHeight="1" x14ac:dyDescent="0.25">
      <c r="A15" s="247"/>
      <c r="B15" s="247"/>
      <c r="C15" s="245"/>
      <c r="D15" s="136" t="s">
        <v>87</v>
      </c>
      <c r="E15" s="137"/>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row>
    <row r="16" spans="1:52" ht="54" customHeight="1" x14ac:dyDescent="0.25">
      <c r="A16" s="247" t="s">
        <v>90</v>
      </c>
      <c r="B16" s="247" t="s">
        <v>84</v>
      </c>
      <c r="C16" s="245" t="s">
        <v>89</v>
      </c>
      <c r="D16" s="136" t="s">
        <v>86</v>
      </c>
      <c r="E16" s="137"/>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row>
    <row r="17" spans="1:52" ht="39" customHeight="1" x14ac:dyDescent="0.25">
      <c r="A17" s="247"/>
      <c r="B17" s="247"/>
      <c r="C17" s="245"/>
      <c r="D17" s="136" t="s">
        <v>87</v>
      </c>
      <c r="E17" s="137"/>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row>
    <row r="18" spans="1:52" ht="16.5" customHeight="1" x14ac:dyDescent="0.25">
      <c r="A18" s="247" t="s">
        <v>91</v>
      </c>
      <c r="B18" s="247" t="s">
        <v>84</v>
      </c>
      <c r="C18" s="245" t="s">
        <v>92</v>
      </c>
      <c r="D18" s="136" t="s">
        <v>86</v>
      </c>
      <c r="E18" s="137"/>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40"/>
      <c r="AG18" s="138"/>
      <c r="AH18" s="138"/>
      <c r="AI18" s="138"/>
      <c r="AJ18" s="138"/>
      <c r="AK18" s="138"/>
      <c r="AL18" s="138"/>
      <c r="AM18" s="138"/>
      <c r="AN18" s="140"/>
      <c r="AO18" s="138"/>
      <c r="AP18" s="138"/>
      <c r="AQ18" s="138"/>
      <c r="AR18" s="138"/>
      <c r="AS18" s="138"/>
      <c r="AT18" s="138"/>
      <c r="AU18" s="138"/>
      <c r="AV18" s="140"/>
      <c r="AW18" s="138"/>
      <c r="AX18" s="138"/>
      <c r="AY18" s="138"/>
      <c r="AZ18" s="138"/>
    </row>
    <row r="19" spans="1:52" ht="33" customHeight="1" x14ac:dyDescent="0.25">
      <c r="A19" s="247"/>
      <c r="B19" s="247"/>
      <c r="C19" s="245"/>
      <c r="D19" s="136" t="s">
        <v>87</v>
      </c>
      <c r="E19" s="137"/>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40"/>
      <c r="AG19" s="138"/>
      <c r="AH19" s="138"/>
      <c r="AI19" s="138"/>
      <c r="AJ19" s="138"/>
      <c r="AK19" s="138"/>
      <c r="AL19" s="138"/>
      <c r="AM19" s="138"/>
      <c r="AN19" s="140"/>
      <c r="AO19" s="138"/>
      <c r="AP19" s="138"/>
      <c r="AQ19" s="138"/>
      <c r="AR19" s="138"/>
      <c r="AS19" s="138"/>
      <c r="AT19" s="138"/>
      <c r="AU19" s="138"/>
      <c r="AV19" s="140"/>
      <c r="AW19" s="138"/>
      <c r="AX19" s="138"/>
      <c r="AY19" s="138"/>
      <c r="AZ19" s="138"/>
    </row>
    <row r="20" spans="1:52" ht="30" customHeight="1" x14ac:dyDescent="0.25">
      <c r="A20" s="247" t="s">
        <v>93</v>
      </c>
      <c r="B20" s="247" t="s">
        <v>84</v>
      </c>
      <c r="C20" s="245" t="s">
        <v>94</v>
      </c>
      <c r="D20" s="136" t="s">
        <v>86</v>
      </c>
      <c r="E20" s="137"/>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row>
    <row r="21" spans="1:52" ht="27" customHeight="1" x14ac:dyDescent="0.25">
      <c r="A21" s="247"/>
      <c r="B21" s="247"/>
      <c r="C21" s="245"/>
      <c r="D21" s="136" t="s">
        <v>87</v>
      </c>
      <c r="E21" s="137"/>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row>
    <row r="22" spans="1:52" ht="32.25" customHeight="1" x14ac:dyDescent="0.25">
      <c r="A22" s="247" t="s">
        <v>95</v>
      </c>
      <c r="B22" s="247" t="s">
        <v>84</v>
      </c>
      <c r="C22" s="245" t="s">
        <v>96</v>
      </c>
      <c r="D22" s="136" t="s">
        <v>86</v>
      </c>
      <c r="E22" s="137"/>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row>
    <row r="23" spans="1:52" ht="24.75" customHeight="1" x14ac:dyDescent="0.25">
      <c r="A23" s="247"/>
      <c r="B23" s="247"/>
      <c r="C23" s="245"/>
      <c r="D23" s="136" t="s">
        <v>87</v>
      </c>
      <c r="E23" s="137"/>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row>
    <row r="24" spans="1:52" ht="41.25" customHeight="1" x14ac:dyDescent="0.25">
      <c r="A24" s="243" t="s">
        <v>97</v>
      </c>
      <c r="B24" s="247" t="s">
        <v>84</v>
      </c>
      <c r="C24" s="245" t="s">
        <v>98</v>
      </c>
      <c r="D24" s="136" t="s">
        <v>86</v>
      </c>
      <c r="E24" s="137"/>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9"/>
      <c r="AO24" s="138"/>
      <c r="AP24" s="138"/>
      <c r="AQ24" s="138"/>
      <c r="AR24" s="138"/>
      <c r="AS24" s="138"/>
      <c r="AT24" s="138"/>
      <c r="AU24" s="138"/>
      <c r="AV24" s="138"/>
      <c r="AW24" s="138"/>
      <c r="AX24" s="138"/>
      <c r="AY24" s="138"/>
      <c r="AZ24" s="138"/>
    </row>
    <row r="25" spans="1:52" ht="51" customHeight="1" x14ac:dyDescent="0.25">
      <c r="A25" s="244"/>
      <c r="B25" s="247"/>
      <c r="C25" s="245"/>
      <c r="D25" s="136" t="s">
        <v>87</v>
      </c>
      <c r="E25" s="137"/>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9"/>
      <c r="AO25" s="138"/>
      <c r="AP25" s="138"/>
      <c r="AQ25" s="138"/>
      <c r="AR25" s="138"/>
      <c r="AS25" s="138"/>
      <c r="AT25" s="138"/>
      <c r="AU25" s="138"/>
      <c r="AV25" s="138"/>
      <c r="AW25" s="138"/>
      <c r="AX25" s="138"/>
      <c r="AY25" s="138"/>
      <c r="AZ25" s="138"/>
    </row>
    <row r="26" spans="1:52" ht="46.5" customHeight="1" x14ac:dyDescent="0.25">
      <c r="A26" s="243" t="s">
        <v>97</v>
      </c>
      <c r="B26" s="247" t="s">
        <v>84</v>
      </c>
      <c r="C26" s="245" t="s">
        <v>99</v>
      </c>
      <c r="D26" s="136" t="s">
        <v>86</v>
      </c>
      <c r="E26" s="137"/>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row>
    <row r="27" spans="1:52" ht="48.75" customHeight="1" x14ac:dyDescent="0.25">
      <c r="A27" s="244"/>
      <c r="B27" s="247"/>
      <c r="C27" s="245"/>
      <c r="D27" s="136" t="s">
        <v>87</v>
      </c>
      <c r="E27" s="137"/>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row>
    <row r="28" spans="1:52" ht="54.75" customHeight="1" x14ac:dyDescent="0.25">
      <c r="A28" s="243" t="s">
        <v>97</v>
      </c>
      <c r="B28" s="247" t="s">
        <v>84</v>
      </c>
      <c r="C28" s="245" t="s">
        <v>100</v>
      </c>
      <c r="D28" s="136" t="s">
        <v>86</v>
      </c>
      <c r="E28" s="137"/>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row>
    <row r="29" spans="1:52" ht="35.25" customHeight="1" x14ac:dyDescent="0.25">
      <c r="A29" s="244"/>
      <c r="B29" s="247"/>
      <c r="C29" s="245"/>
      <c r="D29" s="136" t="s">
        <v>87</v>
      </c>
      <c r="E29" s="137"/>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row>
    <row r="30" spans="1:52" ht="16.5" x14ac:dyDescent="0.25">
      <c r="A30" s="243" t="s">
        <v>101</v>
      </c>
      <c r="B30" s="247" t="s">
        <v>84</v>
      </c>
      <c r="C30" s="245" t="s">
        <v>102</v>
      </c>
      <c r="D30" s="136" t="s">
        <v>86</v>
      </c>
      <c r="E30" s="137"/>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9"/>
      <c r="AO30" s="138"/>
      <c r="AP30" s="138"/>
      <c r="AQ30" s="138"/>
      <c r="AR30" s="138"/>
      <c r="AS30" s="138"/>
      <c r="AT30" s="138"/>
      <c r="AU30" s="138"/>
      <c r="AV30" s="138"/>
      <c r="AW30" s="138"/>
      <c r="AX30" s="138"/>
      <c r="AY30" s="138"/>
      <c r="AZ30" s="138"/>
    </row>
    <row r="31" spans="1:52" ht="16.5" x14ac:dyDescent="0.25">
      <c r="A31" s="244"/>
      <c r="B31" s="247"/>
      <c r="C31" s="245"/>
      <c r="D31" s="136" t="s">
        <v>87</v>
      </c>
      <c r="E31" s="137"/>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9"/>
      <c r="AO31" s="138"/>
      <c r="AP31" s="138"/>
      <c r="AQ31" s="138"/>
      <c r="AR31" s="138"/>
      <c r="AS31" s="138"/>
      <c r="AT31" s="138"/>
      <c r="AU31" s="138"/>
      <c r="AV31" s="138"/>
      <c r="AW31" s="138"/>
      <c r="AX31" s="138"/>
      <c r="AY31" s="138"/>
      <c r="AZ31" s="138"/>
    </row>
    <row r="32" spans="1:52" ht="16.5" x14ac:dyDescent="0.25">
      <c r="A32" s="243" t="s">
        <v>103</v>
      </c>
      <c r="B32" s="247" t="s">
        <v>84</v>
      </c>
      <c r="C32" s="245" t="s">
        <v>104</v>
      </c>
      <c r="D32" s="136" t="s">
        <v>86</v>
      </c>
      <c r="E32" s="137"/>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row>
    <row r="33" spans="1:52" ht="16.5" x14ac:dyDescent="0.25">
      <c r="A33" s="244"/>
      <c r="B33" s="247"/>
      <c r="C33" s="245"/>
      <c r="D33" s="136" t="s">
        <v>87</v>
      </c>
      <c r="E33" s="137"/>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row>
    <row r="34" spans="1:52" ht="37.5" customHeight="1" x14ac:dyDescent="0.25">
      <c r="A34" s="243" t="s">
        <v>105</v>
      </c>
      <c r="B34" s="247" t="s">
        <v>84</v>
      </c>
      <c r="C34" s="245" t="s">
        <v>106</v>
      </c>
      <c r="D34" s="136" t="s">
        <v>86</v>
      </c>
      <c r="E34" s="137"/>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row>
    <row r="35" spans="1:52" ht="29.25" customHeight="1" x14ac:dyDescent="0.25">
      <c r="A35" s="244"/>
      <c r="B35" s="247"/>
      <c r="C35" s="245"/>
      <c r="D35" s="136" t="s">
        <v>87</v>
      </c>
      <c r="E35" s="137"/>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row>
    <row r="36" spans="1:52" ht="21" customHeight="1" x14ac:dyDescent="0.25">
      <c r="A36" s="246" t="s">
        <v>107</v>
      </c>
      <c r="B36" s="246"/>
      <c r="C36" s="246"/>
      <c r="D36" s="246"/>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row>
    <row r="37" spans="1:52" ht="26.25" customHeight="1" x14ac:dyDescent="0.25">
      <c r="A37" s="243" t="s">
        <v>108</v>
      </c>
      <c r="B37" s="243" t="s">
        <v>109</v>
      </c>
      <c r="C37" s="247" t="s">
        <v>85</v>
      </c>
      <c r="D37" s="136" t="s">
        <v>86</v>
      </c>
      <c r="E37" s="137"/>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9"/>
      <c r="AO37" s="138"/>
      <c r="AP37" s="138"/>
      <c r="AQ37" s="138"/>
      <c r="AR37" s="138"/>
      <c r="AS37" s="138"/>
      <c r="AT37" s="138"/>
      <c r="AU37" s="138"/>
      <c r="AV37" s="138"/>
      <c r="AW37" s="138"/>
      <c r="AX37" s="138"/>
      <c r="AY37" s="138"/>
      <c r="AZ37" s="138"/>
    </row>
    <row r="38" spans="1:52" ht="34.5" customHeight="1" x14ac:dyDescent="0.25">
      <c r="A38" s="244"/>
      <c r="B38" s="244"/>
      <c r="C38" s="247"/>
      <c r="D38" s="136" t="s">
        <v>87</v>
      </c>
      <c r="E38" s="137"/>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9"/>
      <c r="AO38" s="138"/>
      <c r="AP38" s="138"/>
      <c r="AQ38" s="138"/>
      <c r="AR38" s="138"/>
      <c r="AS38" s="138"/>
      <c r="AT38" s="138"/>
      <c r="AU38" s="138"/>
      <c r="AV38" s="138"/>
      <c r="AW38" s="138"/>
      <c r="AX38" s="138"/>
      <c r="AY38" s="138"/>
      <c r="AZ38" s="138"/>
    </row>
    <row r="39" spans="1:52" ht="16.5" x14ac:dyDescent="0.25">
      <c r="A39" s="243" t="s">
        <v>110</v>
      </c>
      <c r="B39" s="243" t="s">
        <v>111</v>
      </c>
      <c r="C39" s="243" t="s">
        <v>112</v>
      </c>
      <c r="D39" s="136" t="s">
        <v>86</v>
      </c>
      <c r="E39" s="137"/>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row>
    <row r="40" spans="1:52" ht="24.75" customHeight="1" x14ac:dyDescent="0.25">
      <c r="A40" s="244"/>
      <c r="B40" s="244"/>
      <c r="C40" s="244"/>
      <c r="D40" s="136" t="s">
        <v>87</v>
      </c>
      <c r="E40" s="137"/>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row>
    <row r="41" spans="1:52" ht="16.5" x14ac:dyDescent="0.25">
      <c r="A41" s="243" t="s">
        <v>113</v>
      </c>
      <c r="B41" s="243" t="s">
        <v>114</v>
      </c>
      <c r="C41" s="243" t="s">
        <v>112</v>
      </c>
      <c r="D41" s="136" t="s">
        <v>86</v>
      </c>
      <c r="E41" s="137"/>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row>
    <row r="42" spans="1:52" ht="27.75" customHeight="1" x14ac:dyDescent="0.25">
      <c r="A42" s="244"/>
      <c r="B42" s="244"/>
      <c r="C42" s="244"/>
      <c r="D42" s="136" t="s">
        <v>87</v>
      </c>
      <c r="E42" s="137"/>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row>
    <row r="43" spans="1:52" ht="24" customHeight="1" x14ac:dyDescent="0.25">
      <c r="A43" s="243" t="s">
        <v>115</v>
      </c>
      <c r="B43" s="243" t="s">
        <v>111</v>
      </c>
      <c r="C43" s="243" t="s">
        <v>116</v>
      </c>
      <c r="D43" s="136" t="s">
        <v>86</v>
      </c>
      <c r="E43" s="137"/>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9"/>
      <c r="AO43" s="138"/>
      <c r="AP43" s="138"/>
      <c r="AQ43" s="138"/>
      <c r="AR43" s="138"/>
      <c r="AS43" s="138"/>
      <c r="AT43" s="138"/>
      <c r="AU43" s="138"/>
      <c r="AV43" s="138"/>
      <c r="AW43" s="138"/>
      <c r="AX43" s="138"/>
      <c r="AY43" s="138"/>
      <c r="AZ43" s="138"/>
    </row>
    <row r="44" spans="1:52" ht="17.25" customHeight="1" x14ac:dyDescent="0.25">
      <c r="A44" s="244"/>
      <c r="B44" s="244"/>
      <c r="C44" s="244"/>
      <c r="D44" s="136" t="s">
        <v>87</v>
      </c>
      <c r="E44" s="137"/>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9"/>
      <c r="AO44" s="138"/>
      <c r="AP44" s="138"/>
      <c r="AQ44" s="138"/>
      <c r="AR44" s="138"/>
      <c r="AS44" s="138"/>
      <c r="AT44" s="138"/>
      <c r="AU44" s="138"/>
      <c r="AV44" s="138"/>
      <c r="AW44" s="138"/>
      <c r="AX44" s="138"/>
      <c r="AY44" s="138"/>
      <c r="AZ44" s="138"/>
    </row>
    <row r="45" spans="1:52" ht="37.5" customHeight="1" x14ac:dyDescent="0.25">
      <c r="A45" s="243" t="s">
        <v>117</v>
      </c>
      <c r="B45" s="243" t="s">
        <v>111</v>
      </c>
      <c r="C45" s="243" t="s">
        <v>118</v>
      </c>
      <c r="D45" s="136" t="s">
        <v>86</v>
      </c>
      <c r="E45" s="137"/>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row>
    <row r="46" spans="1:52" ht="32.25" customHeight="1" x14ac:dyDescent="0.25">
      <c r="A46" s="244"/>
      <c r="B46" s="244"/>
      <c r="C46" s="244"/>
      <c r="D46" s="136" t="s">
        <v>87</v>
      </c>
      <c r="E46" s="137"/>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row>
    <row r="47" spans="1:52" ht="18.75" customHeight="1" x14ac:dyDescent="0.25">
      <c r="A47" s="243" t="s">
        <v>119</v>
      </c>
      <c r="B47" s="243" t="s">
        <v>111</v>
      </c>
      <c r="C47" s="243" t="s">
        <v>120</v>
      </c>
      <c r="D47" s="136" t="s">
        <v>86</v>
      </c>
      <c r="E47" s="137"/>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row>
    <row r="48" spans="1:52" ht="21.75" customHeight="1" x14ac:dyDescent="0.25">
      <c r="A48" s="244"/>
      <c r="B48" s="244"/>
      <c r="C48" s="244"/>
      <c r="D48" s="136" t="s">
        <v>87</v>
      </c>
      <c r="E48" s="137"/>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row>
    <row r="49" spans="1:52" ht="33" customHeight="1" x14ac:dyDescent="0.25">
      <c r="A49" s="243" t="s">
        <v>105</v>
      </c>
      <c r="B49" s="243" t="s">
        <v>121</v>
      </c>
      <c r="C49" s="243" t="s">
        <v>122</v>
      </c>
      <c r="D49" s="136" t="s">
        <v>86</v>
      </c>
      <c r="E49" s="137"/>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row>
    <row r="50" spans="1:52" ht="36" customHeight="1" x14ac:dyDescent="0.25">
      <c r="A50" s="244"/>
      <c r="B50" s="244"/>
      <c r="C50" s="244"/>
      <c r="D50" s="136" t="s">
        <v>87</v>
      </c>
      <c r="E50" s="137"/>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row>
    <row r="51" spans="1:52" ht="20.25" customHeight="1" x14ac:dyDescent="0.25">
      <c r="A51" s="243" t="s">
        <v>123</v>
      </c>
      <c r="B51" s="243" t="s">
        <v>111</v>
      </c>
      <c r="C51" s="243" t="s">
        <v>120</v>
      </c>
      <c r="D51" s="136" t="s">
        <v>86</v>
      </c>
      <c r="E51" s="137"/>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row>
    <row r="52" spans="1:52" ht="22.5" customHeight="1" x14ac:dyDescent="0.25">
      <c r="A52" s="244"/>
      <c r="B52" s="244"/>
      <c r="C52" s="244"/>
      <c r="D52" s="136" t="s">
        <v>87</v>
      </c>
      <c r="E52" s="137"/>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row>
    <row r="53" spans="1:52" ht="24.75" customHeight="1" x14ac:dyDescent="0.25">
      <c r="A53" s="243" t="s">
        <v>124</v>
      </c>
      <c r="B53" s="243" t="s">
        <v>111</v>
      </c>
      <c r="C53" s="243" t="s">
        <v>120</v>
      </c>
      <c r="D53" s="136" t="s">
        <v>86</v>
      </c>
      <c r="E53" s="137"/>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row>
    <row r="54" spans="1:52" ht="24.75" customHeight="1" x14ac:dyDescent="0.25">
      <c r="A54" s="244"/>
      <c r="B54" s="244"/>
      <c r="C54" s="244"/>
      <c r="D54" s="136" t="s">
        <v>87</v>
      </c>
      <c r="E54" s="137"/>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row>
    <row r="55" spans="1:52" ht="16.5" x14ac:dyDescent="0.25">
      <c r="A55" s="243" t="s">
        <v>125</v>
      </c>
      <c r="B55" s="243" t="s">
        <v>111</v>
      </c>
      <c r="C55" s="245" t="s">
        <v>102</v>
      </c>
      <c r="D55" s="136" t="s">
        <v>86</v>
      </c>
      <c r="E55" s="137"/>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row>
    <row r="56" spans="1:52" ht="24" customHeight="1" x14ac:dyDescent="0.25">
      <c r="A56" s="244"/>
      <c r="B56" s="244"/>
      <c r="C56" s="245"/>
      <c r="D56" s="136" t="s">
        <v>87</v>
      </c>
      <c r="E56" s="137"/>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row>
    <row r="57" spans="1:52" ht="23.25" customHeight="1" x14ac:dyDescent="0.25">
      <c r="A57" s="243" t="s">
        <v>126</v>
      </c>
      <c r="B57" s="243" t="s">
        <v>111</v>
      </c>
      <c r="C57" s="245" t="s">
        <v>127</v>
      </c>
      <c r="D57" s="136" t="s">
        <v>86</v>
      </c>
      <c r="E57" s="137"/>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row>
    <row r="58" spans="1:52" ht="16.5" x14ac:dyDescent="0.25">
      <c r="A58" s="244"/>
      <c r="B58" s="244"/>
      <c r="C58" s="245"/>
      <c r="D58" s="136" t="s">
        <v>87</v>
      </c>
      <c r="E58" s="137"/>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row>
  </sheetData>
  <sheetProtection algorithmName="SHA-512" hashValue="o0BoPG90uUMGKuWa/yxKlDF+fjX/sykFPG3B+I7ybs49OlkWVvYNRXAs2LQbg2bqifq/NMyo/2Q+f0gx3Qz3nA==" saltValue="VaDnVrs4T2lYiIfiSuQbMw==" spinCount="100000" sheet="1" selectLockedCells="1"/>
  <mergeCells count="89">
    <mergeCell ref="D2:O2"/>
    <mergeCell ref="D4:O4"/>
    <mergeCell ref="AG10:AJ10"/>
    <mergeCell ref="AK10:AN10"/>
    <mergeCell ref="Y10:AB10"/>
    <mergeCell ref="AC10:AF10"/>
    <mergeCell ref="E10:H10"/>
    <mergeCell ref="I10:L10"/>
    <mergeCell ref="M10:P10"/>
    <mergeCell ref="Q10:T10"/>
    <mergeCell ref="U10:X10"/>
    <mergeCell ref="D3:O3"/>
    <mergeCell ref="A22:A23"/>
    <mergeCell ref="B22:B23"/>
    <mergeCell ref="C22:C23"/>
    <mergeCell ref="A9:H9"/>
    <mergeCell ref="AO10:AR10"/>
    <mergeCell ref="A12:A13"/>
    <mergeCell ref="A14:A15"/>
    <mergeCell ref="A11:D11"/>
    <mergeCell ref="B14:B15"/>
    <mergeCell ref="C14:C15"/>
    <mergeCell ref="A20:A21"/>
    <mergeCell ref="B20:B21"/>
    <mergeCell ref="C20:C21"/>
    <mergeCell ref="A16:A17"/>
    <mergeCell ref="A18:A19"/>
    <mergeCell ref="AS10:AV10"/>
    <mergeCell ref="AW10:AZ10"/>
    <mergeCell ref="B16:B17"/>
    <mergeCell ref="C16:C17"/>
    <mergeCell ref="B18:B19"/>
    <mergeCell ref="C18:C19"/>
    <mergeCell ref="B12:B13"/>
    <mergeCell ref="C12:C1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D36"/>
    <mergeCell ref="A37:A38"/>
    <mergeCell ref="B37:B38"/>
    <mergeCell ref="C37:C38"/>
    <mergeCell ref="A39:A40"/>
    <mergeCell ref="B39:B40"/>
    <mergeCell ref="A51:A52"/>
    <mergeCell ref="B51:B52"/>
    <mergeCell ref="A41:A42"/>
    <mergeCell ref="B41:B42"/>
    <mergeCell ref="A43:A44"/>
    <mergeCell ref="B43:B44"/>
    <mergeCell ref="A45:A46"/>
    <mergeCell ref="B45:B46"/>
    <mergeCell ref="A57:A58"/>
    <mergeCell ref="B57:B58"/>
    <mergeCell ref="C57:C58"/>
    <mergeCell ref="A53:A54"/>
    <mergeCell ref="B53:B54"/>
    <mergeCell ref="C53:C54"/>
    <mergeCell ref="A2:A4"/>
    <mergeCell ref="B2:C4"/>
    <mergeCell ref="A55:A56"/>
    <mergeCell ref="B55:B56"/>
    <mergeCell ref="C55:C56"/>
    <mergeCell ref="C39:C40"/>
    <mergeCell ref="C41:C42"/>
    <mergeCell ref="C43:C44"/>
    <mergeCell ref="C45:C46"/>
    <mergeCell ref="C47:C48"/>
    <mergeCell ref="C49:C50"/>
    <mergeCell ref="C51:C52"/>
    <mergeCell ref="A47:A48"/>
    <mergeCell ref="B47:B48"/>
    <mergeCell ref="A49:A50"/>
    <mergeCell ref="B49:B50"/>
  </mergeCells>
  <printOptions horizontalCentered="1"/>
  <pageMargins left="0.78740157480314965" right="0.78740157480314965" top="0.78740157480314965" bottom="0.78740157480314965" header="0.78740157480314965" footer="0.78740157480314965"/>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2:U140"/>
  <sheetViews>
    <sheetView showGridLines="0" topLeftCell="A7" zoomScaleNormal="100" workbookViewId="0">
      <selection activeCell="F10" sqref="F10"/>
    </sheetView>
  </sheetViews>
  <sheetFormatPr baseColWidth="10" defaultColWidth="11.42578125" defaultRowHeight="15" x14ac:dyDescent="0.25"/>
  <cols>
    <col min="1" max="1" width="19.140625" style="129" customWidth="1"/>
    <col min="2" max="2" width="29.28515625" style="144" customWidth="1"/>
    <col min="3" max="3" width="24.85546875" style="144" customWidth="1"/>
    <col min="4" max="4" width="9" style="144" customWidth="1"/>
    <col min="5" max="5" width="40.85546875" style="145" customWidth="1"/>
    <col min="6" max="6" width="23.5703125" style="129" customWidth="1"/>
    <col min="7" max="7" width="22.28515625" style="129" customWidth="1"/>
    <col min="8" max="8" width="27.5703125" style="129" customWidth="1"/>
    <col min="9" max="9" width="19.7109375" style="129" customWidth="1"/>
    <col min="10" max="10" width="25.85546875" style="129" customWidth="1"/>
    <col min="11" max="11" width="13.5703125" style="129" customWidth="1"/>
    <col min="12" max="13" width="11.42578125" style="129"/>
    <col min="14" max="14" width="15.28515625" style="129" customWidth="1"/>
    <col min="15" max="15" width="17.28515625" style="129" customWidth="1"/>
    <col min="16" max="16" width="11.42578125" style="129"/>
    <col min="17" max="17" width="12.42578125" style="129" customWidth="1"/>
    <col min="18" max="19" width="11.42578125" style="129"/>
    <col min="20" max="20" width="14" style="129" customWidth="1"/>
    <col min="21" max="21" width="11.42578125" style="51"/>
    <col min="22" max="16384" width="11.42578125" style="129"/>
  </cols>
  <sheetData>
    <row r="2" spans="1:21" ht="21" customHeight="1" x14ac:dyDescent="0.25">
      <c r="A2" s="236"/>
      <c r="B2" s="237" t="s">
        <v>22</v>
      </c>
      <c r="C2" s="238"/>
      <c r="D2" s="142" t="s">
        <v>20</v>
      </c>
      <c r="E2" s="143"/>
      <c r="F2" s="143"/>
      <c r="U2" s="129"/>
    </row>
    <row r="3" spans="1:21" ht="18.75" customHeight="1" x14ac:dyDescent="0.25">
      <c r="A3" s="236"/>
      <c r="B3" s="239"/>
      <c r="C3" s="240"/>
      <c r="D3" s="257" t="s">
        <v>1</v>
      </c>
      <c r="E3" s="257"/>
      <c r="F3" s="257"/>
      <c r="U3" s="129"/>
    </row>
    <row r="4" spans="1:21" ht="20.25" customHeight="1" x14ac:dyDescent="0.25">
      <c r="A4" s="236"/>
      <c r="B4" s="241"/>
      <c r="C4" s="242"/>
      <c r="D4" s="257" t="s">
        <v>2</v>
      </c>
      <c r="E4" s="257"/>
      <c r="F4" s="257"/>
      <c r="U4" s="129"/>
    </row>
    <row r="5" spans="1:21" ht="27.75" customHeight="1" x14ac:dyDescent="0.25">
      <c r="G5" s="146"/>
      <c r="I5" s="144"/>
      <c r="J5" s="144"/>
      <c r="K5" s="144"/>
      <c r="L5" s="145"/>
    </row>
    <row r="6" spans="1:21" ht="27.75" customHeight="1" thickBot="1" x14ac:dyDescent="0.3">
      <c r="H6" s="147"/>
      <c r="I6" s="146"/>
      <c r="J6" s="146"/>
      <c r="K6" s="146"/>
      <c r="L6" s="146"/>
    </row>
    <row r="7" spans="1:21" ht="16.5" customHeight="1" thickTop="1" thickBot="1" x14ac:dyDescent="0.3">
      <c r="K7" s="258" t="s">
        <v>128</v>
      </c>
      <c r="L7" s="259"/>
      <c r="M7" s="259"/>
      <c r="N7" s="259"/>
      <c r="O7" s="259"/>
      <c r="P7" s="259"/>
      <c r="Q7" s="259"/>
      <c r="R7" s="259"/>
      <c r="S7" s="259"/>
      <c r="T7" s="260"/>
    </row>
    <row r="8" spans="1:21" ht="16.5" customHeight="1" thickTop="1" thickBot="1" x14ac:dyDescent="0.3">
      <c r="K8" s="261" t="s">
        <v>129</v>
      </c>
      <c r="L8" s="261"/>
      <c r="M8" s="261"/>
      <c r="N8" s="261" t="s">
        <v>130</v>
      </c>
      <c r="O8" s="261"/>
      <c r="P8" s="261" t="s">
        <v>131</v>
      </c>
      <c r="Q8" s="261"/>
      <c r="R8" s="261"/>
      <c r="S8" s="261"/>
      <c r="T8" s="261"/>
      <c r="U8" s="262" t="s">
        <v>132</v>
      </c>
    </row>
    <row r="9" spans="1:21" ht="46.5" thickTop="1" thickBot="1" x14ac:dyDescent="0.3">
      <c r="A9" s="148" t="s">
        <v>133</v>
      </c>
      <c r="B9" s="148" t="s">
        <v>134</v>
      </c>
      <c r="C9" s="148" t="s">
        <v>135</v>
      </c>
      <c r="D9" s="149" t="s">
        <v>136</v>
      </c>
      <c r="E9" s="150" t="s">
        <v>137</v>
      </c>
      <c r="F9" s="148" t="s">
        <v>138</v>
      </c>
      <c r="G9" s="148" t="s">
        <v>139</v>
      </c>
      <c r="H9" s="148" t="s">
        <v>140</v>
      </c>
      <c r="I9" s="148" t="s">
        <v>141</v>
      </c>
      <c r="J9" s="148" t="s">
        <v>142</v>
      </c>
      <c r="K9" s="148" t="s">
        <v>143</v>
      </c>
      <c r="L9" s="148" t="s">
        <v>144</v>
      </c>
      <c r="M9" s="148" t="s">
        <v>145</v>
      </c>
      <c r="N9" s="148" t="s">
        <v>146</v>
      </c>
      <c r="O9" s="148" t="s">
        <v>147</v>
      </c>
      <c r="P9" s="148" t="s">
        <v>148</v>
      </c>
      <c r="Q9" s="148" t="s">
        <v>149</v>
      </c>
      <c r="R9" s="148" t="s">
        <v>150</v>
      </c>
      <c r="S9" s="148" t="s">
        <v>151</v>
      </c>
      <c r="T9" s="148" t="s">
        <v>152</v>
      </c>
      <c r="U9" s="262"/>
    </row>
    <row r="10" spans="1:21" ht="105" customHeight="1" thickTop="1" x14ac:dyDescent="0.25">
      <c r="A10" s="263" t="s">
        <v>153</v>
      </c>
      <c r="B10" s="151" t="s">
        <v>154</v>
      </c>
      <c r="C10" s="151" t="s">
        <v>155</v>
      </c>
      <c r="D10" s="152">
        <v>1</v>
      </c>
      <c r="E10" s="153" t="s">
        <v>156</v>
      </c>
      <c r="F10" s="24" t="s">
        <v>157</v>
      </c>
      <c r="G10" s="24" t="s">
        <v>158</v>
      </c>
      <c r="H10" s="24" t="s">
        <v>159</v>
      </c>
      <c r="I10" s="24" t="s">
        <v>160</v>
      </c>
      <c r="J10" s="24" t="s">
        <v>161</v>
      </c>
      <c r="K10" s="57">
        <v>2</v>
      </c>
      <c r="L10" s="57">
        <v>3</v>
      </c>
      <c r="M10" s="57">
        <v>3</v>
      </c>
      <c r="N10" s="57">
        <v>1</v>
      </c>
      <c r="O10" s="57">
        <v>2</v>
      </c>
      <c r="P10" s="57">
        <v>2</v>
      </c>
      <c r="Q10" s="57">
        <v>2</v>
      </c>
      <c r="R10" s="57">
        <v>2</v>
      </c>
      <c r="S10" s="57">
        <v>3</v>
      </c>
      <c r="T10" s="57">
        <v>4</v>
      </c>
      <c r="U10" s="55">
        <f>IFERROR(AVERAGE(K10:T10),"")</f>
        <v>2.4</v>
      </c>
    </row>
    <row r="11" spans="1:21" ht="210" customHeight="1" x14ac:dyDescent="0.25">
      <c r="A11" s="264"/>
      <c r="B11" s="155" t="s">
        <v>162</v>
      </c>
      <c r="C11" s="155" t="s">
        <v>163</v>
      </c>
      <c r="D11" s="156">
        <v>2</v>
      </c>
      <c r="E11" s="157" t="s">
        <v>164</v>
      </c>
      <c r="F11" s="24" t="s">
        <v>165</v>
      </c>
      <c r="G11" s="24" t="s">
        <v>158</v>
      </c>
      <c r="H11" s="24" t="s">
        <v>166</v>
      </c>
      <c r="I11" s="24" t="s">
        <v>160</v>
      </c>
      <c r="J11" s="24" t="s">
        <v>161</v>
      </c>
      <c r="K11" s="2">
        <v>4</v>
      </c>
      <c r="L11" s="2">
        <v>4</v>
      </c>
      <c r="M11" s="2">
        <v>5</v>
      </c>
      <c r="N11" s="2">
        <v>4</v>
      </c>
      <c r="O11" s="2">
        <v>4</v>
      </c>
      <c r="P11" s="2">
        <v>5</v>
      </c>
      <c r="Q11" s="2">
        <v>5</v>
      </c>
      <c r="R11" s="2">
        <v>5</v>
      </c>
      <c r="S11" s="2">
        <v>5</v>
      </c>
      <c r="T11" s="2">
        <v>5</v>
      </c>
      <c r="U11" s="55">
        <f t="shared" ref="U11:U38" si="0">IFERROR(AVERAGE(K11:T11),"")</f>
        <v>4.5999999999999996</v>
      </c>
    </row>
    <row r="12" spans="1:21" ht="105" customHeight="1" x14ac:dyDescent="0.25">
      <c r="A12" s="264"/>
      <c r="B12" s="155" t="s">
        <v>167</v>
      </c>
      <c r="C12" s="155" t="s">
        <v>168</v>
      </c>
      <c r="D12" s="152">
        <v>3</v>
      </c>
      <c r="E12" s="157" t="s">
        <v>169</v>
      </c>
      <c r="F12" s="24"/>
      <c r="G12" s="24"/>
      <c r="H12" s="24"/>
      <c r="I12" s="24"/>
      <c r="J12" s="24"/>
      <c r="K12" s="2"/>
      <c r="L12" s="2"/>
      <c r="M12" s="2"/>
      <c r="N12" s="2"/>
      <c r="O12" s="2"/>
      <c r="P12" s="2"/>
      <c r="Q12" s="2"/>
      <c r="R12" s="2"/>
      <c r="S12" s="2"/>
      <c r="T12" s="2"/>
      <c r="U12" s="55" t="str">
        <f t="shared" si="0"/>
        <v/>
      </c>
    </row>
    <row r="13" spans="1:21" ht="75" x14ac:dyDescent="0.25">
      <c r="A13" s="264"/>
      <c r="B13" s="155" t="s">
        <v>170</v>
      </c>
      <c r="C13" s="155" t="s">
        <v>171</v>
      </c>
      <c r="D13" s="156">
        <v>4</v>
      </c>
      <c r="E13" s="157" t="s">
        <v>172</v>
      </c>
      <c r="F13" s="24"/>
      <c r="G13" s="24"/>
      <c r="H13" s="24"/>
      <c r="I13" s="24"/>
      <c r="J13" s="24"/>
      <c r="K13" s="2"/>
      <c r="L13" s="2"/>
      <c r="M13" s="2"/>
      <c r="N13" s="2"/>
      <c r="O13" s="2"/>
      <c r="P13" s="2"/>
      <c r="Q13" s="2"/>
      <c r="R13" s="2"/>
      <c r="S13" s="2"/>
      <c r="T13" s="2"/>
      <c r="U13" s="55" t="str">
        <f t="shared" si="0"/>
        <v/>
      </c>
    </row>
    <row r="14" spans="1:21" ht="75" x14ac:dyDescent="0.25">
      <c r="A14" s="264"/>
      <c r="B14" s="155" t="s">
        <v>170</v>
      </c>
      <c r="C14" s="155" t="s">
        <v>173</v>
      </c>
      <c r="D14" s="152">
        <v>5</v>
      </c>
      <c r="E14" s="157" t="s">
        <v>174</v>
      </c>
      <c r="F14" s="24"/>
      <c r="G14" s="24"/>
      <c r="H14" s="24"/>
      <c r="I14" s="24"/>
      <c r="J14" s="24"/>
      <c r="K14" s="2"/>
      <c r="L14" s="2"/>
      <c r="M14" s="2"/>
      <c r="N14" s="2"/>
      <c r="O14" s="2"/>
      <c r="P14" s="2"/>
      <c r="Q14" s="2"/>
      <c r="R14" s="2"/>
      <c r="S14" s="2"/>
      <c r="T14" s="2"/>
      <c r="U14" s="55" t="str">
        <f t="shared" si="0"/>
        <v/>
      </c>
    </row>
    <row r="15" spans="1:21" ht="75" x14ac:dyDescent="0.25">
      <c r="A15" s="264"/>
      <c r="B15" s="157" t="s">
        <v>175</v>
      </c>
      <c r="C15" s="157" t="s">
        <v>176</v>
      </c>
      <c r="D15" s="158">
        <v>6</v>
      </c>
      <c r="E15" s="157" t="s">
        <v>177</v>
      </c>
      <c r="F15" s="24"/>
      <c r="G15" s="24"/>
      <c r="H15" s="24"/>
      <c r="I15" s="24"/>
      <c r="J15" s="24"/>
      <c r="K15" s="2"/>
      <c r="L15" s="2"/>
      <c r="M15" s="2"/>
      <c r="N15" s="2"/>
      <c r="O15" s="2"/>
      <c r="P15" s="2"/>
      <c r="Q15" s="2"/>
      <c r="R15" s="2"/>
      <c r="S15" s="2"/>
      <c r="T15" s="2"/>
      <c r="U15" s="55" t="str">
        <f t="shared" si="0"/>
        <v/>
      </c>
    </row>
    <row r="16" spans="1:21" ht="90" x14ac:dyDescent="0.25">
      <c r="A16" s="264"/>
      <c r="B16" s="155" t="s">
        <v>167</v>
      </c>
      <c r="C16" s="155" t="s">
        <v>178</v>
      </c>
      <c r="D16" s="152">
        <v>7</v>
      </c>
      <c r="E16" s="157" t="s">
        <v>179</v>
      </c>
      <c r="F16" s="24"/>
      <c r="G16" s="24"/>
      <c r="H16" s="24"/>
      <c r="I16" s="24"/>
      <c r="J16" s="24"/>
      <c r="K16" s="2"/>
      <c r="L16" s="2"/>
      <c r="M16" s="2"/>
      <c r="N16" s="2"/>
      <c r="O16" s="2"/>
      <c r="P16" s="2"/>
      <c r="Q16" s="2"/>
      <c r="R16" s="2"/>
      <c r="S16" s="2"/>
      <c r="T16" s="2"/>
      <c r="U16" s="55" t="str">
        <f t="shared" si="0"/>
        <v/>
      </c>
    </row>
    <row r="17" spans="1:21" ht="65.25" customHeight="1" x14ac:dyDescent="0.25">
      <c r="A17" s="264"/>
      <c r="B17" s="155" t="s">
        <v>180</v>
      </c>
      <c r="C17" s="265" t="s">
        <v>181</v>
      </c>
      <c r="D17" s="156">
        <v>8</v>
      </c>
      <c r="E17" s="157" t="s">
        <v>182</v>
      </c>
      <c r="F17" s="24"/>
      <c r="G17" s="24"/>
      <c r="H17" s="24"/>
      <c r="I17" s="24"/>
      <c r="J17" s="24"/>
      <c r="K17" s="2"/>
      <c r="L17" s="2"/>
      <c r="M17" s="2"/>
      <c r="N17" s="2"/>
      <c r="O17" s="2"/>
      <c r="P17" s="2"/>
      <c r="Q17" s="2"/>
      <c r="R17" s="2"/>
      <c r="S17" s="2"/>
      <c r="T17" s="2"/>
      <c r="U17" s="55" t="str">
        <f t="shared" si="0"/>
        <v/>
      </c>
    </row>
    <row r="18" spans="1:21" ht="240" x14ac:dyDescent="0.25">
      <c r="A18" s="264"/>
      <c r="B18" s="155" t="s">
        <v>180</v>
      </c>
      <c r="C18" s="265"/>
      <c r="D18" s="152">
        <v>9</v>
      </c>
      <c r="E18" s="157" t="s">
        <v>183</v>
      </c>
      <c r="F18" s="24"/>
      <c r="G18" s="24"/>
      <c r="H18" s="24"/>
      <c r="I18" s="24"/>
      <c r="J18" s="24"/>
      <c r="K18" s="2"/>
      <c r="L18" s="2"/>
      <c r="M18" s="2"/>
      <c r="N18" s="2"/>
      <c r="O18" s="2"/>
      <c r="P18" s="2"/>
      <c r="Q18" s="2"/>
      <c r="R18" s="2"/>
      <c r="S18" s="2"/>
      <c r="T18" s="2"/>
      <c r="U18" s="55" t="str">
        <f t="shared" si="0"/>
        <v/>
      </c>
    </row>
    <row r="19" spans="1:21" ht="150" x14ac:dyDescent="0.25">
      <c r="A19" s="264"/>
      <c r="B19" s="155" t="s">
        <v>180</v>
      </c>
      <c r="C19" s="155" t="s">
        <v>184</v>
      </c>
      <c r="D19" s="156">
        <v>10</v>
      </c>
      <c r="E19" s="157" t="s">
        <v>185</v>
      </c>
      <c r="F19" s="24"/>
      <c r="G19" s="24"/>
      <c r="H19" s="24"/>
      <c r="I19" s="24"/>
      <c r="J19" s="24"/>
      <c r="K19" s="2"/>
      <c r="L19" s="2"/>
      <c r="M19" s="2"/>
      <c r="N19" s="2"/>
      <c r="O19" s="2"/>
      <c r="P19" s="2"/>
      <c r="Q19" s="2"/>
      <c r="R19" s="2"/>
      <c r="S19" s="2"/>
      <c r="T19" s="2"/>
      <c r="U19" s="55" t="str">
        <f t="shared" si="0"/>
        <v/>
      </c>
    </row>
    <row r="20" spans="1:21" ht="225" x14ac:dyDescent="0.25">
      <c r="A20" s="264"/>
      <c r="B20" s="155" t="s">
        <v>180</v>
      </c>
      <c r="C20" s="155" t="s">
        <v>186</v>
      </c>
      <c r="D20" s="152">
        <v>11</v>
      </c>
      <c r="E20" s="157" t="s">
        <v>187</v>
      </c>
      <c r="F20" s="24"/>
      <c r="G20" s="24"/>
      <c r="H20" s="24"/>
      <c r="I20" s="24"/>
      <c r="J20" s="24"/>
      <c r="K20" s="2"/>
      <c r="L20" s="2"/>
      <c r="M20" s="2"/>
      <c r="N20" s="2"/>
      <c r="O20" s="2"/>
      <c r="P20" s="2"/>
      <c r="Q20" s="2"/>
      <c r="R20" s="2"/>
      <c r="S20" s="2"/>
      <c r="T20" s="2"/>
      <c r="U20" s="55" t="str">
        <f t="shared" si="0"/>
        <v/>
      </c>
    </row>
    <row r="21" spans="1:21" ht="125.25" customHeight="1" x14ac:dyDescent="0.25">
      <c r="A21" s="264"/>
      <c r="B21" s="155" t="s">
        <v>188</v>
      </c>
      <c r="C21" s="265" t="s">
        <v>189</v>
      </c>
      <c r="D21" s="156">
        <v>12</v>
      </c>
      <c r="E21" s="157" t="s">
        <v>190</v>
      </c>
      <c r="F21" s="24"/>
      <c r="G21" s="24"/>
      <c r="H21" s="24"/>
      <c r="I21" s="24"/>
      <c r="J21" s="24"/>
      <c r="K21" s="2"/>
      <c r="L21" s="2"/>
      <c r="M21" s="2"/>
      <c r="N21" s="2"/>
      <c r="O21" s="2"/>
      <c r="P21" s="2"/>
      <c r="Q21" s="2"/>
      <c r="R21" s="2"/>
      <c r="S21" s="2"/>
      <c r="T21" s="2"/>
      <c r="U21" s="55" t="str">
        <f t="shared" si="0"/>
        <v/>
      </c>
    </row>
    <row r="22" spans="1:21" ht="135" x14ac:dyDescent="0.25">
      <c r="A22" s="264"/>
      <c r="B22" s="155" t="s">
        <v>188</v>
      </c>
      <c r="C22" s="265"/>
      <c r="D22" s="152">
        <v>13</v>
      </c>
      <c r="E22" s="157" t="s">
        <v>191</v>
      </c>
      <c r="F22" s="24"/>
      <c r="G22" s="24"/>
      <c r="H22" s="24"/>
      <c r="I22" s="24"/>
      <c r="J22" s="24"/>
      <c r="K22" s="2"/>
      <c r="L22" s="2"/>
      <c r="M22" s="2"/>
      <c r="N22" s="2"/>
      <c r="O22" s="2"/>
      <c r="P22" s="2"/>
      <c r="Q22" s="2"/>
      <c r="R22" s="2"/>
      <c r="S22" s="2"/>
      <c r="T22" s="2"/>
      <c r="U22" s="55" t="str">
        <f t="shared" si="0"/>
        <v/>
      </c>
    </row>
    <row r="23" spans="1:21" ht="107.25" customHeight="1" x14ac:dyDescent="0.25">
      <c r="A23" s="264"/>
      <c r="B23" s="157" t="s">
        <v>188</v>
      </c>
      <c r="C23" s="157" t="s">
        <v>192</v>
      </c>
      <c r="D23" s="158">
        <v>14</v>
      </c>
      <c r="E23" s="157" t="s">
        <v>193</v>
      </c>
      <c r="F23" s="24"/>
      <c r="G23" s="24"/>
      <c r="H23" s="24"/>
      <c r="I23" s="24"/>
      <c r="J23" s="24"/>
      <c r="K23" s="2"/>
      <c r="L23" s="2"/>
      <c r="M23" s="2"/>
      <c r="N23" s="2"/>
      <c r="O23" s="2"/>
      <c r="P23" s="2"/>
      <c r="Q23" s="2"/>
      <c r="R23" s="2"/>
      <c r="S23" s="2"/>
      <c r="T23" s="2"/>
      <c r="U23" s="55" t="str">
        <f t="shared" si="0"/>
        <v/>
      </c>
    </row>
    <row r="24" spans="1:21" ht="82.5" customHeight="1" x14ac:dyDescent="0.25">
      <c r="A24" s="264"/>
      <c r="B24" s="155" t="s">
        <v>194</v>
      </c>
      <c r="C24" s="265" t="s">
        <v>163</v>
      </c>
      <c r="D24" s="152">
        <v>15</v>
      </c>
      <c r="E24" s="157" t="s">
        <v>195</v>
      </c>
      <c r="F24" s="24"/>
      <c r="G24" s="24"/>
      <c r="H24" s="24"/>
      <c r="I24" s="24"/>
      <c r="J24" s="24"/>
      <c r="K24" s="2"/>
      <c r="L24" s="2"/>
      <c r="M24" s="2"/>
      <c r="N24" s="2"/>
      <c r="O24" s="2"/>
      <c r="P24" s="2"/>
      <c r="Q24" s="2"/>
      <c r="R24" s="2"/>
      <c r="S24" s="2"/>
      <c r="T24" s="2"/>
      <c r="U24" s="55" t="str">
        <f t="shared" si="0"/>
        <v/>
      </c>
    </row>
    <row r="25" spans="1:21" ht="60" x14ac:dyDescent="0.25">
      <c r="A25" s="264"/>
      <c r="B25" s="155" t="s">
        <v>194</v>
      </c>
      <c r="C25" s="265"/>
      <c r="D25" s="156">
        <v>16</v>
      </c>
      <c r="E25" s="157" t="s">
        <v>196</v>
      </c>
      <c r="F25" s="24"/>
      <c r="G25" s="24"/>
      <c r="H25" s="24"/>
      <c r="I25" s="24"/>
      <c r="J25" s="24"/>
      <c r="K25" s="2"/>
      <c r="L25" s="2"/>
      <c r="M25" s="2"/>
      <c r="N25" s="2"/>
      <c r="O25" s="2"/>
      <c r="P25" s="2"/>
      <c r="Q25" s="2"/>
      <c r="R25" s="2"/>
      <c r="S25" s="2"/>
      <c r="T25" s="2"/>
      <c r="U25" s="55" t="str">
        <f t="shared" si="0"/>
        <v/>
      </c>
    </row>
    <row r="26" spans="1:21" ht="60" x14ac:dyDescent="0.25">
      <c r="A26" s="264"/>
      <c r="B26" s="155" t="s">
        <v>194</v>
      </c>
      <c r="C26" s="265"/>
      <c r="D26" s="152">
        <v>17</v>
      </c>
      <c r="E26" s="157" t="s">
        <v>197</v>
      </c>
      <c r="F26" s="24"/>
      <c r="G26" s="24"/>
      <c r="H26" s="24"/>
      <c r="I26" s="24"/>
      <c r="J26" s="24"/>
      <c r="K26" s="2"/>
      <c r="L26" s="2"/>
      <c r="M26" s="2"/>
      <c r="N26" s="2"/>
      <c r="O26" s="2"/>
      <c r="P26" s="2"/>
      <c r="Q26" s="2"/>
      <c r="R26" s="2"/>
      <c r="S26" s="2"/>
      <c r="T26" s="2"/>
      <c r="U26" s="55" t="str">
        <f t="shared" si="0"/>
        <v/>
      </c>
    </row>
    <row r="27" spans="1:21" ht="60" x14ac:dyDescent="0.25">
      <c r="A27" s="264"/>
      <c r="B27" s="155" t="s">
        <v>194</v>
      </c>
      <c r="C27" s="265"/>
      <c r="D27" s="156">
        <v>18</v>
      </c>
      <c r="E27" s="157" t="s">
        <v>198</v>
      </c>
      <c r="F27" s="24"/>
      <c r="G27" s="24"/>
      <c r="H27" s="24"/>
      <c r="I27" s="24"/>
      <c r="J27" s="24"/>
      <c r="K27" s="2"/>
      <c r="L27" s="2"/>
      <c r="M27" s="2"/>
      <c r="N27" s="2"/>
      <c r="O27" s="2"/>
      <c r="P27" s="2"/>
      <c r="Q27" s="2"/>
      <c r="R27" s="2"/>
      <c r="S27" s="2"/>
      <c r="T27" s="2"/>
      <c r="U27" s="55" t="str">
        <f t="shared" si="0"/>
        <v/>
      </c>
    </row>
    <row r="28" spans="1:21" ht="75" x14ac:dyDescent="0.25">
      <c r="A28" s="264"/>
      <c r="B28" s="155" t="s">
        <v>199</v>
      </c>
      <c r="C28" s="155" t="s">
        <v>163</v>
      </c>
      <c r="D28" s="152">
        <v>19</v>
      </c>
      <c r="E28" s="157" t="s">
        <v>200</v>
      </c>
      <c r="F28" s="24"/>
      <c r="G28" s="24"/>
      <c r="H28" s="24"/>
      <c r="I28" s="24"/>
      <c r="J28" s="24"/>
      <c r="K28" s="2"/>
      <c r="L28" s="2"/>
      <c r="M28" s="2"/>
      <c r="N28" s="2"/>
      <c r="O28" s="2"/>
      <c r="P28" s="2"/>
      <c r="Q28" s="2"/>
      <c r="R28" s="2"/>
      <c r="S28" s="2"/>
      <c r="T28" s="2"/>
      <c r="U28" s="55" t="str">
        <f t="shared" si="0"/>
        <v/>
      </c>
    </row>
    <row r="29" spans="1:21" ht="157.5" customHeight="1" x14ac:dyDescent="0.25">
      <c r="A29" s="266" t="s">
        <v>201</v>
      </c>
      <c r="B29" s="155" t="s">
        <v>202</v>
      </c>
      <c r="C29" s="155" t="s">
        <v>203</v>
      </c>
      <c r="D29" s="156">
        <v>20</v>
      </c>
      <c r="E29" s="157" t="s">
        <v>204</v>
      </c>
      <c r="F29" s="24"/>
      <c r="G29" s="24"/>
      <c r="H29" s="24"/>
      <c r="I29" s="24"/>
      <c r="J29" s="24"/>
      <c r="K29" s="2"/>
      <c r="L29" s="2"/>
      <c r="M29" s="2"/>
      <c r="N29" s="2"/>
      <c r="O29" s="2"/>
      <c r="P29" s="2"/>
      <c r="Q29" s="2"/>
      <c r="R29" s="2"/>
      <c r="S29" s="2"/>
      <c r="T29" s="2"/>
      <c r="U29" s="55" t="str">
        <f t="shared" si="0"/>
        <v/>
      </c>
    </row>
    <row r="30" spans="1:21" ht="105" x14ac:dyDescent="0.25">
      <c r="A30" s="266"/>
      <c r="B30" s="155" t="s">
        <v>202</v>
      </c>
      <c r="C30" s="155" t="s">
        <v>205</v>
      </c>
      <c r="D30" s="152">
        <v>21</v>
      </c>
      <c r="E30" s="157" t="s">
        <v>206</v>
      </c>
      <c r="F30" s="24"/>
      <c r="G30" s="24"/>
      <c r="H30" s="24"/>
      <c r="I30" s="24"/>
      <c r="J30" s="24"/>
      <c r="K30" s="2"/>
      <c r="L30" s="2"/>
      <c r="M30" s="2"/>
      <c r="N30" s="2"/>
      <c r="O30" s="2"/>
      <c r="P30" s="2"/>
      <c r="Q30" s="2"/>
      <c r="R30" s="2"/>
      <c r="S30" s="2"/>
      <c r="T30" s="2"/>
      <c r="U30" s="55" t="str">
        <f t="shared" si="0"/>
        <v/>
      </c>
    </row>
    <row r="31" spans="1:21" ht="75" x14ac:dyDescent="0.25">
      <c r="A31" s="266"/>
      <c r="B31" s="155" t="s">
        <v>202</v>
      </c>
      <c r="C31" s="155" t="s">
        <v>205</v>
      </c>
      <c r="D31" s="156">
        <v>22</v>
      </c>
      <c r="E31" s="157" t="s">
        <v>207</v>
      </c>
      <c r="F31" s="24"/>
      <c r="G31" s="24"/>
      <c r="H31" s="24"/>
      <c r="I31" s="24"/>
      <c r="J31" s="24"/>
      <c r="K31" s="2"/>
      <c r="L31" s="2"/>
      <c r="M31" s="2"/>
      <c r="N31" s="2"/>
      <c r="O31" s="2"/>
      <c r="P31" s="2"/>
      <c r="Q31" s="2"/>
      <c r="R31" s="2"/>
      <c r="S31" s="2"/>
      <c r="T31" s="2"/>
      <c r="U31" s="55" t="str">
        <f t="shared" si="0"/>
        <v/>
      </c>
    </row>
    <row r="32" spans="1:21" ht="105" x14ac:dyDescent="0.25">
      <c r="A32" s="266"/>
      <c r="B32" s="155" t="s">
        <v>202</v>
      </c>
      <c r="C32" s="155" t="s">
        <v>205</v>
      </c>
      <c r="D32" s="152">
        <v>23</v>
      </c>
      <c r="E32" s="157" t="s">
        <v>208</v>
      </c>
      <c r="F32" s="24"/>
      <c r="G32" s="24"/>
      <c r="H32" s="24"/>
      <c r="I32" s="24"/>
      <c r="J32" s="24"/>
      <c r="K32" s="2"/>
      <c r="L32" s="2"/>
      <c r="M32" s="2"/>
      <c r="N32" s="2"/>
      <c r="O32" s="2"/>
      <c r="P32" s="2"/>
      <c r="Q32" s="2"/>
      <c r="R32" s="2"/>
      <c r="S32" s="2"/>
      <c r="T32" s="2"/>
      <c r="U32" s="55" t="str">
        <f t="shared" si="0"/>
        <v/>
      </c>
    </row>
    <row r="33" spans="1:21" ht="90" x14ac:dyDescent="0.25">
      <c r="A33" s="266"/>
      <c r="B33" s="155" t="s">
        <v>202</v>
      </c>
      <c r="C33" s="155" t="s">
        <v>205</v>
      </c>
      <c r="D33" s="156">
        <v>24</v>
      </c>
      <c r="E33" s="157" t="s">
        <v>209</v>
      </c>
      <c r="F33" s="24"/>
      <c r="G33" s="24"/>
      <c r="H33" s="24"/>
      <c r="I33" s="24"/>
      <c r="J33" s="24"/>
      <c r="K33" s="2"/>
      <c r="L33" s="2"/>
      <c r="M33" s="2"/>
      <c r="N33" s="2"/>
      <c r="O33" s="2"/>
      <c r="P33" s="2"/>
      <c r="Q33" s="2"/>
      <c r="R33" s="2"/>
      <c r="S33" s="2"/>
      <c r="T33" s="2"/>
      <c r="U33" s="55" t="str">
        <f t="shared" si="0"/>
        <v/>
      </c>
    </row>
    <row r="34" spans="1:21" ht="90" x14ac:dyDescent="0.25">
      <c r="A34" s="266"/>
      <c r="B34" s="155" t="s">
        <v>202</v>
      </c>
      <c r="C34" s="155" t="s">
        <v>205</v>
      </c>
      <c r="D34" s="152">
        <v>25</v>
      </c>
      <c r="E34" s="157" t="s">
        <v>210</v>
      </c>
      <c r="F34" s="24"/>
      <c r="G34" s="24"/>
      <c r="H34" s="24"/>
      <c r="I34" s="24"/>
      <c r="J34" s="24"/>
      <c r="K34" s="2"/>
      <c r="L34" s="2"/>
      <c r="M34" s="2"/>
      <c r="N34" s="2"/>
      <c r="O34" s="2"/>
      <c r="P34" s="2"/>
      <c r="Q34" s="2"/>
      <c r="R34" s="2"/>
      <c r="S34" s="2"/>
      <c r="T34" s="2"/>
      <c r="U34" s="55" t="str">
        <f t="shared" si="0"/>
        <v/>
      </c>
    </row>
    <row r="35" spans="1:21" ht="45" x14ac:dyDescent="0.25">
      <c r="A35" s="266"/>
      <c r="B35" s="155" t="s">
        <v>202</v>
      </c>
      <c r="C35" s="155" t="s">
        <v>205</v>
      </c>
      <c r="D35" s="156">
        <v>26</v>
      </c>
      <c r="E35" s="157" t="s">
        <v>211</v>
      </c>
      <c r="F35" s="24"/>
      <c r="G35" s="24"/>
      <c r="H35" s="24"/>
      <c r="I35" s="24"/>
      <c r="J35" s="24"/>
      <c r="K35" s="2"/>
      <c r="L35" s="2"/>
      <c r="M35" s="2"/>
      <c r="N35" s="2"/>
      <c r="O35" s="2"/>
      <c r="P35" s="2"/>
      <c r="Q35" s="2"/>
      <c r="R35" s="2"/>
      <c r="S35" s="2"/>
      <c r="T35" s="2"/>
      <c r="U35" s="55" t="str">
        <f t="shared" si="0"/>
        <v/>
      </c>
    </row>
    <row r="36" spans="1:21" ht="60" x14ac:dyDescent="0.25">
      <c r="A36" s="266"/>
      <c r="B36" s="155" t="s">
        <v>202</v>
      </c>
      <c r="C36" s="155" t="s">
        <v>205</v>
      </c>
      <c r="D36" s="152">
        <v>27</v>
      </c>
      <c r="E36" s="157" t="s">
        <v>212</v>
      </c>
      <c r="F36" s="24"/>
      <c r="G36" s="24"/>
      <c r="H36" s="24"/>
      <c r="I36" s="24"/>
      <c r="J36" s="24"/>
      <c r="K36" s="2"/>
      <c r="L36" s="2"/>
      <c r="M36" s="2"/>
      <c r="N36" s="2"/>
      <c r="O36" s="2"/>
      <c r="P36" s="2"/>
      <c r="Q36" s="2"/>
      <c r="R36" s="2"/>
      <c r="S36" s="2"/>
      <c r="T36" s="2"/>
      <c r="U36" s="55" t="str">
        <f t="shared" si="0"/>
        <v/>
      </c>
    </row>
    <row r="37" spans="1:21" ht="75" x14ac:dyDescent="0.25">
      <c r="A37" s="266"/>
      <c r="B37" s="155" t="s">
        <v>202</v>
      </c>
      <c r="C37" s="155" t="s">
        <v>205</v>
      </c>
      <c r="D37" s="156">
        <v>28</v>
      </c>
      <c r="E37" s="157" t="s">
        <v>213</v>
      </c>
      <c r="F37" s="24"/>
      <c r="G37" s="24"/>
      <c r="H37" s="24"/>
      <c r="I37" s="24"/>
      <c r="J37" s="24"/>
      <c r="K37" s="2"/>
      <c r="L37" s="2"/>
      <c r="M37" s="2"/>
      <c r="N37" s="2"/>
      <c r="O37" s="2"/>
      <c r="P37" s="2"/>
      <c r="Q37" s="2"/>
      <c r="R37" s="2"/>
      <c r="S37" s="2"/>
      <c r="T37" s="2"/>
      <c r="U37" s="55" t="str">
        <f t="shared" si="0"/>
        <v/>
      </c>
    </row>
    <row r="38" spans="1:21" ht="90" x14ac:dyDescent="0.25">
      <c r="A38" s="266"/>
      <c r="B38" s="155" t="s">
        <v>202</v>
      </c>
      <c r="C38" s="155" t="s">
        <v>205</v>
      </c>
      <c r="D38" s="152">
        <v>29</v>
      </c>
      <c r="E38" s="157" t="s">
        <v>214</v>
      </c>
      <c r="F38" s="24"/>
      <c r="G38" s="24"/>
      <c r="H38" s="24"/>
      <c r="I38" s="24"/>
      <c r="J38" s="24"/>
      <c r="K38" s="2"/>
      <c r="L38" s="2"/>
      <c r="M38" s="2"/>
      <c r="N38" s="2"/>
      <c r="O38" s="2"/>
      <c r="P38" s="2"/>
      <c r="Q38" s="2"/>
      <c r="R38" s="2"/>
      <c r="S38" s="2"/>
      <c r="T38" s="2"/>
      <c r="U38" s="55" t="str">
        <f t="shared" si="0"/>
        <v/>
      </c>
    </row>
    <row r="39" spans="1:21" ht="105" x14ac:dyDescent="0.25">
      <c r="A39" s="266"/>
      <c r="B39" s="155" t="s">
        <v>202</v>
      </c>
      <c r="C39" s="155" t="s">
        <v>205</v>
      </c>
      <c r="D39" s="156">
        <v>30</v>
      </c>
      <c r="E39" s="157" t="s">
        <v>215</v>
      </c>
      <c r="F39" s="24"/>
      <c r="G39" s="24"/>
      <c r="H39" s="24"/>
      <c r="I39" s="24"/>
      <c r="J39" s="24"/>
      <c r="K39" s="2"/>
      <c r="L39" s="2"/>
      <c r="M39" s="2"/>
      <c r="N39" s="2"/>
      <c r="O39" s="2"/>
      <c r="P39" s="2"/>
      <c r="Q39" s="2"/>
      <c r="R39" s="2"/>
      <c r="S39" s="2"/>
      <c r="T39" s="2"/>
      <c r="U39" s="55" t="str">
        <f t="shared" ref="U39:U86" si="1">IFERROR(AVERAGE(K39:T39),"")</f>
        <v/>
      </c>
    </row>
    <row r="40" spans="1:21" ht="45" x14ac:dyDescent="0.25">
      <c r="A40" s="266"/>
      <c r="B40" s="155" t="s">
        <v>202</v>
      </c>
      <c r="C40" s="155" t="s">
        <v>205</v>
      </c>
      <c r="D40" s="152">
        <v>31</v>
      </c>
      <c r="E40" s="157" t="s">
        <v>216</v>
      </c>
      <c r="F40" s="24"/>
      <c r="G40" s="24"/>
      <c r="H40" s="24"/>
      <c r="I40" s="24"/>
      <c r="J40" s="24"/>
      <c r="K40" s="2"/>
      <c r="L40" s="2"/>
      <c r="M40" s="2"/>
      <c r="N40" s="2"/>
      <c r="O40" s="2"/>
      <c r="P40" s="2"/>
      <c r="Q40" s="2"/>
      <c r="R40" s="2"/>
      <c r="S40" s="2"/>
      <c r="T40" s="2"/>
      <c r="U40" s="55" t="str">
        <f t="shared" si="1"/>
        <v/>
      </c>
    </row>
    <row r="41" spans="1:21" ht="79.5" customHeight="1" x14ac:dyDescent="0.25">
      <c r="A41" s="266"/>
      <c r="B41" s="155" t="s">
        <v>202</v>
      </c>
      <c r="C41" s="155" t="s">
        <v>205</v>
      </c>
      <c r="D41" s="156">
        <v>32</v>
      </c>
      <c r="E41" s="157" t="s">
        <v>217</v>
      </c>
      <c r="F41" s="24"/>
      <c r="G41" s="24"/>
      <c r="H41" s="24"/>
      <c r="I41" s="24"/>
      <c r="J41" s="24"/>
      <c r="K41" s="2"/>
      <c r="L41" s="2"/>
      <c r="M41" s="2"/>
      <c r="N41" s="2"/>
      <c r="O41" s="2"/>
      <c r="P41" s="2"/>
      <c r="Q41" s="2"/>
      <c r="R41" s="2"/>
      <c r="S41" s="2"/>
      <c r="T41" s="2"/>
      <c r="U41" s="55" t="str">
        <f t="shared" si="1"/>
        <v/>
      </c>
    </row>
    <row r="42" spans="1:21" ht="75" x14ac:dyDescent="0.25">
      <c r="A42" s="266"/>
      <c r="B42" s="155" t="s">
        <v>202</v>
      </c>
      <c r="C42" s="155" t="s">
        <v>205</v>
      </c>
      <c r="D42" s="152">
        <v>33</v>
      </c>
      <c r="E42" s="157" t="s">
        <v>218</v>
      </c>
      <c r="F42" s="24"/>
      <c r="G42" s="24"/>
      <c r="H42" s="24"/>
      <c r="I42" s="24"/>
      <c r="J42" s="24"/>
      <c r="K42" s="2"/>
      <c r="L42" s="2"/>
      <c r="M42" s="2"/>
      <c r="N42" s="2"/>
      <c r="O42" s="2"/>
      <c r="P42" s="2"/>
      <c r="Q42" s="2"/>
      <c r="R42" s="2"/>
      <c r="S42" s="2"/>
      <c r="T42" s="2"/>
      <c r="U42" s="55" t="str">
        <f t="shared" si="1"/>
        <v/>
      </c>
    </row>
    <row r="43" spans="1:21" ht="88.5" customHeight="1" x14ac:dyDescent="0.25">
      <c r="A43" s="266"/>
      <c r="B43" s="155" t="s">
        <v>202</v>
      </c>
      <c r="C43" s="155" t="s">
        <v>205</v>
      </c>
      <c r="D43" s="156">
        <v>34</v>
      </c>
      <c r="E43" s="157" t="s">
        <v>219</v>
      </c>
      <c r="F43" s="24"/>
      <c r="G43" s="24"/>
      <c r="H43" s="24"/>
      <c r="I43" s="24"/>
      <c r="J43" s="24"/>
      <c r="K43" s="2"/>
      <c r="L43" s="2"/>
      <c r="M43" s="2"/>
      <c r="N43" s="2"/>
      <c r="O43" s="2"/>
      <c r="P43" s="2"/>
      <c r="Q43" s="2"/>
      <c r="R43" s="2"/>
      <c r="S43" s="2"/>
      <c r="T43" s="2"/>
      <c r="U43" s="55" t="str">
        <f t="shared" si="1"/>
        <v/>
      </c>
    </row>
    <row r="44" spans="1:21" ht="97.5" customHeight="1" x14ac:dyDescent="0.25">
      <c r="A44" s="266"/>
      <c r="B44" s="155" t="s">
        <v>202</v>
      </c>
      <c r="C44" s="155" t="s">
        <v>205</v>
      </c>
      <c r="D44" s="152">
        <v>35</v>
      </c>
      <c r="E44" s="157" t="s">
        <v>220</v>
      </c>
      <c r="F44" s="24"/>
      <c r="G44" s="24"/>
      <c r="H44" s="24"/>
      <c r="I44" s="24"/>
      <c r="J44" s="24"/>
      <c r="K44" s="2"/>
      <c r="L44" s="2"/>
      <c r="M44" s="2"/>
      <c r="N44" s="2"/>
      <c r="O44" s="2"/>
      <c r="P44" s="2"/>
      <c r="Q44" s="2"/>
      <c r="R44" s="2"/>
      <c r="S44" s="2"/>
      <c r="T44" s="2"/>
      <c r="U44" s="55" t="str">
        <f t="shared" si="1"/>
        <v/>
      </c>
    </row>
    <row r="45" spans="1:21" ht="90" x14ac:dyDescent="0.25">
      <c r="A45" s="266"/>
      <c r="B45" s="155" t="s">
        <v>202</v>
      </c>
      <c r="C45" s="155" t="s">
        <v>205</v>
      </c>
      <c r="D45" s="156">
        <v>36</v>
      </c>
      <c r="E45" s="157" t="s">
        <v>221</v>
      </c>
      <c r="F45" s="24"/>
      <c r="G45" s="24"/>
      <c r="H45" s="24"/>
      <c r="I45" s="24"/>
      <c r="J45" s="24"/>
      <c r="K45" s="2"/>
      <c r="L45" s="2"/>
      <c r="M45" s="2"/>
      <c r="N45" s="2"/>
      <c r="O45" s="2"/>
      <c r="P45" s="2"/>
      <c r="Q45" s="2"/>
      <c r="R45" s="2"/>
      <c r="S45" s="2"/>
      <c r="T45" s="2"/>
      <c r="U45" s="55" t="str">
        <f t="shared" si="1"/>
        <v/>
      </c>
    </row>
    <row r="46" spans="1:21" ht="90" x14ac:dyDescent="0.25">
      <c r="A46" s="266"/>
      <c r="B46" s="155" t="s">
        <v>202</v>
      </c>
      <c r="C46" s="155" t="s">
        <v>205</v>
      </c>
      <c r="D46" s="152">
        <v>37</v>
      </c>
      <c r="E46" s="157" t="s">
        <v>222</v>
      </c>
      <c r="F46" s="24"/>
      <c r="G46" s="24"/>
      <c r="H46" s="24"/>
      <c r="I46" s="24"/>
      <c r="J46" s="24"/>
      <c r="K46" s="2"/>
      <c r="L46" s="2"/>
      <c r="M46" s="2"/>
      <c r="N46" s="2"/>
      <c r="O46" s="2"/>
      <c r="P46" s="2"/>
      <c r="Q46" s="2"/>
      <c r="R46" s="2"/>
      <c r="S46" s="2"/>
      <c r="T46" s="2"/>
      <c r="U46" s="55" t="str">
        <f t="shared" si="1"/>
        <v/>
      </c>
    </row>
    <row r="47" spans="1:21" ht="75" x14ac:dyDescent="0.25">
      <c r="A47" s="266"/>
      <c r="B47" s="155" t="s">
        <v>223</v>
      </c>
      <c r="C47" s="155" t="s">
        <v>205</v>
      </c>
      <c r="D47" s="156">
        <v>38</v>
      </c>
      <c r="E47" s="157" t="s">
        <v>224</v>
      </c>
      <c r="F47" s="24"/>
      <c r="G47" s="24"/>
      <c r="H47" s="24"/>
      <c r="I47" s="24"/>
      <c r="J47" s="24"/>
      <c r="K47" s="2"/>
      <c r="L47" s="2"/>
      <c r="M47" s="2"/>
      <c r="N47" s="2"/>
      <c r="O47" s="2"/>
      <c r="P47" s="2"/>
      <c r="Q47" s="2"/>
      <c r="R47" s="2"/>
      <c r="S47" s="2"/>
      <c r="T47" s="2"/>
      <c r="U47" s="55" t="str">
        <f t="shared" si="1"/>
        <v/>
      </c>
    </row>
    <row r="48" spans="1:21" ht="45" x14ac:dyDescent="0.25">
      <c r="A48" s="266"/>
      <c r="B48" s="155" t="s">
        <v>202</v>
      </c>
      <c r="C48" s="155" t="s">
        <v>205</v>
      </c>
      <c r="D48" s="152">
        <v>39</v>
      </c>
      <c r="E48" s="157" t="s">
        <v>225</v>
      </c>
      <c r="F48" s="24"/>
      <c r="G48" s="24"/>
      <c r="H48" s="24"/>
      <c r="I48" s="24"/>
      <c r="J48" s="24"/>
      <c r="K48" s="2"/>
      <c r="L48" s="2"/>
      <c r="M48" s="2"/>
      <c r="N48" s="2"/>
      <c r="O48" s="2"/>
      <c r="P48" s="2"/>
      <c r="Q48" s="2"/>
      <c r="R48" s="2"/>
      <c r="S48" s="2"/>
      <c r="T48" s="2"/>
      <c r="U48" s="55" t="str">
        <f t="shared" si="1"/>
        <v/>
      </c>
    </row>
    <row r="49" spans="1:21" ht="75" x14ac:dyDescent="0.25">
      <c r="A49" s="266"/>
      <c r="B49" s="155" t="s">
        <v>202</v>
      </c>
      <c r="C49" s="155" t="s">
        <v>205</v>
      </c>
      <c r="D49" s="156">
        <v>40</v>
      </c>
      <c r="E49" s="157" t="s">
        <v>226</v>
      </c>
      <c r="F49" s="24"/>
      <c r="G49" s="24"/>
      <c r="H49" s="24"/>
      <c r="I49" s="24"/>
      <c r="J49" s="24"/>
      <c r="K49" s="2"/>
      <c r="L49" s="2"/>
      <c r="M49" s="2"/>
      <c r="N49" s="2"/>
      <c r="O49" s="2"/>
      <c r="P49" s="2"/>
      <c r="Q49" s="2"/>
      <c r="R49" s="2"/>
      <c r="S49" s="2"/>
      <c r="T49" s="2"/>
      <c r="U49" s="55" t="str">
        <f t="shared" si="1"/>
        <v/>
      </c>
    </row>
    <row r="50" spans="1:21" ht="60" x14ac:dyDescent="0.25">
      <c r="A50" s="266"/>
      <c r="B50" s="155" t="s">
        <v>202</v>
      </c>
      <c r="C50" s="155" t="s">
        <v>205</v>
      </c>
      <c r="D50" s="152">
        <v>41</v>
      </c>
      <c r="E50" s="157" t="s">
        <v>227</v>
      </c>
      <c r="F50" s="24"/>
      <c r="G50" s="24"/>
      <c r="H50" s="24"/>
      <c r="I50" s="24"/>
      <c r="J50" s="24"/>
      <c r="K50" s="2"/>
      <c r="L50" s="2"/>
      <c r="M50" s="2"/>
      <c r="N50" s="2"/>
      <c r="O50" s="2"/>
      <c r="P50" s="2"/>
      <c r="Q50" s="2"/>
      <c r="R50" s="2"/>
      <c r="S50" s="2"/>
      <c r="T50" s="2"/>
      <c r="U50" s="55" t="str">
        <f t="shared" si="1"/>
        <v/>
      </c>
    </row>
    <row r="51" spans="1:21" ht="60" x14ac:dyDescent="0.25">
      <c r="A51" s="266"/>
      <c r="B51" s="155" t="s">
        <v>202</v>
      </c>
      <c r="C51" s="155" t="s">
        <v>205</v>
      </c>
      <c r="D51" s="156">
        <v>42</v>
      </c>
      <c r="E51" s="157" t="s">
        <v>228</v>
      </c>
      <c r="F51" s="24"/>
      <c r="G51" s="24"/>
      <c r="H51" s="24"/>
      <c r="I51" s="24"/>
      <c r="J51" s="24"/>
      <c r="K51" s="2"/>
      <c r="L51" s="2"/>
      <c r="M51" s="2"/>
      <c r="N51" s="2"/>
      <c r="O51" s="2"/>
      <c r="P51" s="2"/>
      <c r="Q51" s="2"/>
      <c r="R51" s="2"/>
      <c r="S51" s="2"/>
      <c r="T51" s="2"/>
      <c r="U51" s="55" t="str">
        <f t="shared" si="1"/>
        <v/>
      </c>
    </row>
    <row r="52" spans="1:21" ht="75" x14ac:dyDescent="0.25">
      <c r="A52" s="266"/>
      <c r="B52" s="155" t="s">
        <v>202</v>
      </c>
      <c r="C52" s="155" t="s">
        <v>205</v>
      </c>
      <c r="D52" s="152">
        <v>43</v>
      </c>
      <c r="E52" s="157" t="s">
        <v>229</v>
      </c>
      <c r="F52" s="24"/>
      <c r="G52" s="24"/>
      <c r="H52" s="24"/>
      <c r="I52" s="24"/>
      <c r="J52" s="24"/>
      <c r="K52" s="2"/>
      <c r="L52" s="2"/>
      <c r="M52" s="2"/>
      <c r="N52" s="2"/>
      <c r="O52" s="2"/>
      <c r="P52" s="2"/>
      <c r="Q52" s="2"/>
      <c r="R52" s="2"/>
      <c r="S52" s="2"/>
      <c r="T52" s="2"/>
      <c r="U52" s="55" t="str">
        <f t="shared" si="1"/>
        <v/>
      </c>
    </row>
    <row r="53" spans="1:21" ht="90" x14ac:dyDescent="0.25">
      <c r="A53" s="266"/>
      <c r="B53" s="155" t="s">
        <v>202</v>
      </c>
      <c r="C53" s="155" t="s">
        <v>205</v>
      </c>
      <c r="D53" s="156">
        <v>44</v>
      </c>
      <c r="E53" s="157" t="s">
        <v>230</v>
      </c>
      <c r="F53" s="24"/>
      <c r="G53" s="24"/>
      <c r="H53" s="24"/>
      <c r="I53" s="24"/>
      <c r="J53" s="24"/>
      <c r="K53" s="2"/>
      <c r="L53" s="2"/>
      <c r="M53" s="2"/>
      <c r="N53" s="2"/>
      <c r="O53" s="2"/>
      <c r="P53" s="2"/>
      <c r="Q53" s="2"/>
      <c r="R53" s="2"/>
      <c r="S53" s="2"/>
      <c r="T53" s="2"/>
      <c r="U53" s="55" t="str">
        <f t="shared" si="1"/>
        <v/>
      </c>
    </row>
    <row r="54" spans="1:21" ht="60" customHeight="1" x14ac:dyDescent="0.25">
      <c r="A54" s="266"/>
      <c r="B54" s="155" t="s">
        <v>231</v>
      </c>
      <c r="C54" s="155" t="s">
        <v>205</v>
      </c>
      <c r="D54" s="152">
        <v>45</v>
      </c>
      <c r="E54" s="157" t="s">
        <v>232</v>
      </c>
      <c r="F54" s="24"/>
      <c r="G54" s="24"/>
      <c r="H54" s="24"/>
      <c r="I54" s="24"/>
      <c r="J54" s="24"/>
      <c r="K54" s="2"/>
      <c r="L54" s="2"/>
      <c r="M54" s="2"/>
      <c r="N54" s="2"/>
      <c r="O54" s="2"/>
      <c r="P54" s="2"/>
      <c r="Q54" s="2"/>
      <c r="R54" s="2"/>
      <c r="S54" s="2"/>
      <c r="T54" s="2"/>
      <c r="U54" s="55" t="str">
        <f t="shared" si="1"/>
        <v/>
      </c>
    </row>
    <row r="55" spans="1:21" ht="45" x14ac:dyDescent="0.25">
      <c r="A55" s="266"/>
      <c r="B55" s="155" t="s">
        <v>231</v>
      </c>
      <c r="C55" s="155" t="s">
        <v>205</v>
      </c>
      <c r="D55" s="156">
        <v>46</v>
      </c>
      <c r="E55" s="157" t="s">
        <v>233</v>
      </c>
      <c r="F55" s="24"/>
      <c r="G55" s="24"/>
      <c r="H55" s="24"/>
      <c r="I55" s="24"/>
      <c r="J55" s="24"/>
      <c r="K55" s="2"/>
      <c r="L55" s="2"/>
      <c r="M55" s="2"/>
      <c r="N55" s="2"/>
      <c r="O55" s="2"/>
      <c r="P55" s="2"/>
      <c r="Q55" s="2"/>
      <c r="R55" s="2"/>
      <c r="S55" s="2"/>
      <c r="T55" s="2"/>
      <c r="U55" s="55" t="str">
        <f t="shared" si="1"/>
        <v/>
      </c>
    </row>
    <row r="56" spans="1:21" ht="90" x14ac:dyDescent="0.25">
      <c r="A56" s="266"/>
      <c r="B56" s="155" t="s">
        <v>234</v>
      </c>
      <c r="C56" s="155" t="s">
        <v>205</v>
      </c>
      <c r="D56" s="152">
        <v>47</v>
      </c>
      <c r="E56" s="157" t="s">
        <v>235</v>
      </c>
      <c r="F56" s="24"/>
      <c r="G56" s="24"/>
      <c r="H56" s="24"/>
      <c r="I56" s="24"/>
      <c r="J56" s="24"/>
      <c r="K56" s="2"/>
      <c r="L56" s="2"/>
      <c r="M56" s="2"/>
      <c r="N56" s="2"/>
      <c r="O56" s="2"/>
      <c r="P56" s="2"/>
      <c r="Q56" s="2"/>
      <c r="R56" s="2"/>
      <c r="S56" s="2"/>
      <c r="T56" s="2"/>
      <c r="U56" s="55" t="str">
        <f t="shared" si="1"/>
        <v/>
      </c>
    </row>
    <row r="57" spans="1:21" ht="45" x14ac:dyDescent="0.25">
      <c r="A57" s="266"/>
      <c r="B57" s="155" t="s">
        <v>231</v>
      </c>
      <c r="C57" s="155" t="s">
        <v>205</v>
      </c>
      <c r="D57" s="156">
        <v>48</v>
      </c>
      <c r="E57" s="157" t="s">
        <v>236</v>
      </c>
      <c r="F57" s="24"/>
      <c r="G57" s="24"/>
      <c r="H57" s="24"/>
      <c r="I57" s="24"/>
      <c r="J57" s="24"/>
      <c r="K57" s="2"/>
      <c r="L57" s="2"/>
      <c r="M57" s="2"/>
      <c r="N57" s="2"/>
      <c r="O57" s="2"/>
      <c r="P57" s="2"/>
      <c r="Q57" s="2"/>
      <c r="R57" s="2"/>
      <c r="S57" s="2"/>
      <c r="T57" s="2"/>
      <c r="U57" s="55" t="str">
        <f t="shared" si="1"/>
        <v/>
      </c>
    </row>
    <row r="58" spans="1:21" ht="90" x14ac:dyDescent="0.25">
      <c r="A58" s="266"/>
      <c r="B58" s="155" t="s">
        <v>234</v>
      </c>
      <c r="C58" s="155" t="s">
        <v>205</v>
      </c>
      <c r="D58" s="152">
        <v>49</v>
      </c>
      <c r="E58" s="157" t="s">
        <v>237</v>
      </c>
      <c r="F58" s="24"/>
      <c r="G58" s="24"/>
      <c r="H58" s="24"/>
      <c r="I58" s="24"/>
      <c r="J58" s="24"/>
      <c r="K58" s="2"/>
      <c r="L58" s="2"/>
      <c r="M58" s="2"/>
      <c r="N58" s="2"/>
      <c r="O58" s="2"/>
      <c r="P58" s="2"/>
      <c r="Q58" s="2"/>
      <c r="R58" s="2"/>
      <c r="S58" s="2"/>
      <c r="T58" s="2"/>
      <c r="U58" s="55" t="str">
        <f t="shared" si="1"/>
        <v/>
      </c>
    </row>
    <row r="59" spans="1:21" ht="60" x14ac:dyDescent="0.25">
      <c r="A59" s="266"/>
      <c r="B59" s="155" t="s">
        <v>231</v>
      </c>
      <c r="C59" s="155" t="s">
        <v>205</v>
      </c>
      <c r="D59" s="156">
        <v>50</v>
      </c>
      <c r="E59" s="157" t="s">
        <v>238</v>
      </c>
      <c r="F59" s="24"/>
      <c r="G59" s="24"/>
      <c r="H59" s="24"/>
      <c r="I59" s="24"/>
      <c r="J59" s="24"/>
      <c r="K59" s="2"/>
      <c r="L59" s="2"/>
      <c r="M59" s="2"/>
      <c r="N59" s="2"/>
      <c r="O59" s="2"/>
      <c r="P59" s="2"/>
      <c r="Q59" s="2"/>
      <c r="R59" s="2"/>
      <c r="S59" s="2"/>
      <c r="T59" s="2"/>
      <c r="U59" s="55" t="str">
        <f t="shared" si="1"/>
        <v/>
      </c>
    </row>
    <row r="60" spans="1:21" ht="108.75" customHeight="1" x14ac:dyDescent="0.25">
      <c r="A60" s="266"/>
      <c r="B60" s="155" t="s">
        <v>234</v>
      </c>
      <c r="C60" s="155" t="s">
        <v>205</v>
      </c>
      <c r="D60" s="152">
        <v>51</v>
      </c>
      <c r="E60" s="157" t="s">
        <v>239</v>
      </c>
      <c r="F60" s="24"/>
      <c r="G60" s="24"/>
      <c r="H60" s="24"/>
      <c r="I60" s="24"/>
      <c r="J60" s="24"/>
      <c r="K60" s="2"/>
      <c r="L60" s="2"/>
      <c r="M60" s="2"/>
      <c r="N60" s="2"/>
      <c r="O60" s="2"/>
      <c r="P60" s="2"/>
      <c r="Q60" s="2"/>
      <c r="R60" s="2"/>
      <c r="S60" s="2"/>
      <c r="T60" s="2"/>
      <c r="U60" s="55" t="str">
        <f t="shared" si="1"/>
        <v/>
      </c>
    </row>
    <row r="61" spans="1:21" ht="135" x14ac:dyDescent="0.25">
      <c r="A61" s="266"/>
      <c r="B61" s="155" t="s">
        <v>231</v>
      </c>
      <c r="C61" s="155" t="s">
        <v>205</v>
      </c>
      <c r="D61" s="156">
        <v>52</v>
      </c>
      <c r="E61" s="157" t="s">
        <v>240</v>
      </c>
      <c r="F61" s="24"/>
      <c r="G61" s="24"/>
      <c r="H61" s="24"/>
      <c r="I61" s="24"/>
      <c r="J61" s="24"/>
      <c r="K61" s="2"/>
      <c r="L61" s="2"/>
      <c r="M61" s="2"/>
      <c r="N61" s="2"/>
      <c r="O61" s="2"/>
      <c r="P61" s="2"/>
      <c r="Q61" s="2"/>
      <c r="R61" s="2"/>
      <c r="S61" s="2"/>
      <c r="T61" s="2"/>
      <c r="U61" s="55" t="str">
        <f t="shared" si="1"/>
        <v/>
      </c>
    </row>
    <row r="62" spans="1:21" ht="60" x14ac:dyDescent="0.25">
      <c r="A62" s="266"/>
      <c r="B62" s="155" t="s">
        <v>231</v>
      </c>
      <c r="C62" s="155" t="s">
        <v>205</v>
      </c>
      <c r="D62" s="152">
        <v>53</v>
      </c>
      <c r="E62" s="157" t="s">
        <v>241</v>
      </c>
      <c r="F62" s="24"/>
      <c r="G62" s="24"/>
      <c r="H62" s="24"/>
      <c r="I62" s="24"/>
      <c r="J62" s="24"/>
      <c r="K62" s="2"/>
      <c r="L62" s="2"/>
      <c r="M62" s="2"/>
      <c r="N62" s="2"/>
      <c r="O62" s="2"/>
      <c r="P62" s="2"/>
      <c r="Q62" s="2"/>
      <c r="R62" s="2"/>
      <c r="S62" s="2"/>
      <c r="T62" s="2"/>
      <c r="U62" s="55" t="str">
        <f t="shared" si="1"/>
        <v/>
      </c>
    </row>
    <row r="63" spans="1:21" ht="75" x14ac:dyDescent="0.25">
      <c r="A63" s="266"/>
      <c r="B63" s="155" t="s">
        <v>231</v>
      </c>
      <c r="C63" s="155" t="s">
        <v>205</v>
      </c>
      <c r="D63" s="156">
        <v>54</v>
      </c>
      <c r="E63" s="157" t="s">
        <v>242</v>
      </c>
      <c r="F63" s="24"/>
      <c r="G63" s="24"/>
      <c r="H63" s="24"/>
      <c r="I63" s="24"/>
      <c r="J63" s="24"/>
      <c r="K63" s="2"/>
      <c r="L63" s="2"/>
      <c r="M63" s="2"/>
      <c r="N63" s="2"/>
      <c r="O63" s="2"/>
      <c r="P63" s="2"/>
      <c r="Q63" s="2"/>
      <c r="R63" s="2"/>
      <c r="S63" s="2"/>
      <c r="T63" s="2"/>
      <c r="U63" s="55" t="str">
        <f t="shared" si="1"/>
        <v/>
      </c>
    </row>
    <row r="64" spans="1:21" ht="150" x14ac:dyDescent="0.25">
      <c r="A64" s="266"/>
      <c r="B64" s="155" t="s">
        <v>243</v>
      </c>
      <c r="C64" s="155" t="s">
        <v>163</v>
      </c>
      <c r="D64" s="152">
        <v>55</v>
      </c>
      <c r="E64" s="157" t="s">
        <v>244</v>
      </c>
      <c r="F64" s="24"/>
      <c r="G64" s="24"/>
      <c r="H64" s="24"/>
      <c r="I64" s="24"/>
      <c r="J64" s="24"/>
      <c r="K64" s="2"/>
      <c r="L64" s="2"/>
      <c r="M64" s="2"/>
      <c r="N64" s="2"/>
      <c r="O64" s="2"/>
      <c r="P64" s="2"/>
      <c r="Q64" s="2"/>
      <c r="R64" s="2"/>
      <c r="S64" s="2"/>
      <c r="T64" s="2"/>
      <c r="U64" s="55" t="str">
        <f t="shared" si="1"/>
        <v/>
      </c>
    </row>
    <row r="65" spans="1:21" ht="75" x14ac:dyDescent="0.25">
      <c r="A65" s="266"/>
      <c r="B65" s="157" t="s">
        <v>245</v>
      </c>
      <c r="C65" s="157" t="s">
        <v>163</v>
      </c>
      <c r="D65" s="158">
        <v>56</v>
      </c>
      <c r="E65" s="157" t="s">
        <v>246</v>
      </c>
      <c r="F65" s="24"/>
      <c r="G65" s="24"/>
      <c r="H65" s="24"/>
      <c r="I65" s="24"/>
      <c r="J65" s="24"/>
      <c r="K65" s="2"/>
      <c r="L65" s="2"/>
      <c r="M65" s="2"/>
      <c r="N65" s="2"/>
      <c r="O65" s="2"/>
      <c r="P65" s="2"/>
      <c r="Q65" s="2"/>
      <c r="R65" s="2"/>
      <c r="S65" s="2"/>
      <c r="T65" s="2"/>
      <c r="U65" s="55" t="str">
        <f t="shared" si="1"/>
        <v/>
      </c>
    </row>
    <row r="66" spans="1:21" ht="111.75" customHeight="1" x14ac:dyDescent="0.25">
      <c r="A66" s="266"/>
      <c r="B66" s="157" t="s">
        <v>243</v>
      </c>
      <c r="C66" s="157" t="s">
        <v>163</v>
      </c>
      <c r="D66" s="159">
        <v>57</v>
      </c>
      <c r="E66" s="157" t="s">
        <v>247</v>
      </c>
      <c r="F66" s="24"/>
      <c r="G66" s="24"/>
      <c r="H66" s="24"/>
      <c r="I66" s="24"/>
      <c r="J66" s="24"/>
      <c r="K66" s="2"/>
      <c r="L66" s="2"/>
      <c r="M66" s="2"/>
      <c r="N66" s="2"/>
      <c r="O66" s="2"/>
      <c r="P66" s="2"/>
      <c r="Q66" s="2"/>
      <c r="R66" s="2"/>
      <c r="S66" s="2"/>
      <c r="T66" s="2"/>
      <c r="U66" s="55" t="str">
        <f t="shared" si="1"/>
        <v/>
      </c>
    </row>
    <row r="67" spans="1:21" ht="45" x14ac:dyDescent="0.25">
      <c r="A67" s="266"/>
      <c r="B67" s="155" t="s">
        <v>245</v>
      </c>
      <c r="C67" s="155" t="s">
        <v>163</v>
      </c>
      <c r="D67" s="156">
        <v>58</v>
      </c>
      <c r="E67" s="157" t="s">
        <v>248</v>
      </c>
      <c r="F67" s="24"/>
      <c r="G67" s="24"/>
      <c r="H67" s="24"/>
      <c r="I67" s="24"/>
      <c r="J67" s="24"/>
      <c r="K67" s="2"/>
      <c r="L67" s="2"/>
      <c r="M67" s="2"/>
      <c r="N67" s="2"/>
      <c r="O67" s="2"/>
      <c r="P67" s="2"/>
      <c r="Q67" s="2"/>
      <c r="R67" s="2"/>
      <c r="S67" s="2"/>
      <c r="T67" s="2"/>
      <c r="U67" s="55" t="str">
        <f t="shared" si="1"/>
        <v/>
      </c>
    </row>
    <row r="68" spans="1:21" ht="409.5" x14ac:dyDescent="0.25">
      <c r="A68" s="266"/>
      <c r="B68" s="155" t="s">
        <v>245</v>
      </c>
      <c r="C68" s="155" t="s">
        <v>163</v>
      </c>
      <c r="D68" s="152">
        <v>59</v>
      </c>
      <c r="E68" s="157" t="s">
        <v>249</v>
      </c>
      <c r="F68" s="24"/>
      <c r="G68" s="24"/>
      <c r="H68" s="24"/>
      <c r="I68" s="24"/>
      <c r="J68" s="24"/>
      <c r="K68" s="2"/>
      <c r="L68" s="2"/>
      <c r="M68" s="2"/>
      <c r="N68" s="2"/>
      <c r="O68" s="2"/>
      <c r="P68" s="2"/>
      <c r="Q68" s="2"/>
      <c r="R68" s="2"/>
      <c r="S68" s="2"/>
      <c r="T68" s="2"/>
      <c r="U68" s="55" t="str">
        <f t="shared" si="1"/>
        <v/>
      </c>
    </row>
    <row r="69" spans="1:21" ht="150" x14ac:dyDescent="0.25">
      <c r="A69" s="266"/>
      <c r="B69" s="155" t="s">
        <v>243</v>
      </c>
      <c r="C69" s="155" t="s">
        <v>250</v>
      </c>
      <c r="D69" s="156">
        <v>60</v>
      </c>
      <c r="E69" s="157" t="s">
        <v>251</v>
      </c>
      <c r="F69" s="24"/>
      <c r="G69" s="24"/>
      <c r="H69" s="24"/>
      <c r="I69" s="24"/>
      <c r="J69" s="24"/>
      <c r="K69" s="2"/>
      <c r="L69" s="2"/>
      <c r="M69" s="2"/>
      <c r="N69" s="2"/>
      <c r="O69" s="2"/>
      <c r="P69" s="2"/>
      <c r="Q69" s="2"/>
      <c r="R69" s="2"/>
      <c r="S69" s="2"/>
      <c r="T69" s="2"/>
      <c r="U69" s="55" t="str">
        <f t="shared" si="1"/>
        <v/>
      </c>
    </row>
    <row r="70" spans="1:21" ht="285" x14ac:dyDescent="0.25">
      <c r="A70" s="266"/>
      <c r="B70" s="155" t="s">
        <v>243</v>
      </c>
      <c r="C70" s="155" t="s">
        <v>252</v>
      </c>
      <c r="D70" s="152">
        <v>61</v>
      </c>
      <c r="E70" s="157" t="s">
        <v>253</v>
      </c>
      <c r="F70" s="24"/>
      <c r="G70" s="24"/>
      <c r="H70" s="24"/>
      <c r="I70" s="24"/>
      <c r="J70" s="24"/>
      <c r="K70" s="2"/>
      <c r="L70" s="2"/>
      <c r="M70" s="2"/>
      <c r="N70" s="2"/>
      <c r="O70" s="2"/>
      <c r="P70" s="2"/>
      <c r="Q70" s="2"/>
      <c r="R70" s="2"/>
      <c r="S70" s="2"/>
      <c r="T70" s="2"/>
      <c r="U70" s="55" t="str">
        <f t="shared" si="1"/>
        <v/>
      </c>
    </row>
    <row r="71" spans="1:21" ht="225" x14ac:dyDescent="0.25">
      <c r="A71" s="266"/>
      <c r="B71" s="155" t="s">
        <v>254</v>
      </c>
      <c r="C71" s="155" t="s">
        <v>163</v>
      </c>
      <c r="D71" s="156">
        <v>62</v>
      </c>
      <c r="E71" s="157" t="s">
        <v>255</v>
      </c>
      <c r="F71" s="24"/>
      <c r="G71" s="24"/>
      <c r="H71" s="24"/>
      <c r="I71" s="24"/>
      <c r="J71" s="24"/>
      <c r="K71" s="2"/>
      <c r="L71" s="2"/>
      <c r="M71" s="2"/>
      <c r="N71" s="2"/>
      <c r="O71" s="2"/>
      <c r="P71" s="2"/>
      <c r="Q71" s="2"/>
      <c r="R71" s="2"/>
      <c r="S71" s="2"/>
      <c r="T71" s="2"/>
      <c r="U71" s="55" t="str">
        <f t="shared" si="1"/>
        <v/>
      </c>
    </row>
    <row r="72" spans="1:21" ht="60" x14ac:dyDescent="0.25">
      <c r="A72" s="266"/>
      <c r="B72" s="155" t="s">
        <v>254</v>
      </c>
      <c r="C72" s="155" t="s">
        <v>205</v>
      </c>
      <c r="D72" s="152">
        <v>63</v>
      </c>
      <c r="E72" s="157" t="s">
        <v>256</v>
      </c>
      <c r="F72" s="24"/>
      <c r="G72" s="24"/>
      <c r="H72" s="24"/>
      <c r="I72" s="24"/>
      <c r="J72" s="24"/>
      <c r="K72" s="2"/>
      <c r="L72" s="2"/>
      <c r="M72" s="2"/>
      <c r="N72" s="2"/>
      <c r="O72" s="2"/>
      <c r="P72" s="2"/>
      <c r="Q72" s="2"/>
      <c r="R72" s="2"/>
      <c r="S72" s="2"/>
      <c r="T72" s="2"/>
      <c r="U72" s="55" t="str">
        <f t="shared" si="1"/>
        <v/>
      </c>
    </row>
    <row r="73" spans="1:21" ht="45" x14ac:dyDescent="0.25">
      <c r="A73" s="266"/>
      <c r="B73" s="155" t="s">
        <v>254</v>
      </c>
      <c r="C73" s="155" t="s">
        <v>205</v>
      </c>
      <c r="D73" s="156">
        <v>64</v>
      </c>
      <c r="E73" s="157" t="s">
        <v>257</v>
      </c>
      <c r="F73" s="24"/>
      <c r="G73" s="24"/>
      <c r="H73" s="24"/>
      <c r="I73" s="24"/>
      <c r="J73" s="24"/>
      <c r="K73" s="2"/>
      <c r="L73" s="2"/>
      <c r="M73" s="2"/>
      <c r="N73" s="2"/>
      <c r="O73" s="2"/>
      <c r="P73" s="2"/>
      <c r="Q73" s="2"/>
      <c r="R73" s="2"/>
      <c r="S73" s="2"/>
      <c r="T73" s="2"/>
      <c r="U73" s="55" t="str">
        <f t="shared" si="1"/>
        <v/>
      </c>
    </row>
    <row r="74" spans="1:21" ht="75" x14ac:dyDescent="0.25">
      <c r="A74" s="266"/>
      <c r="B74" s="155" t="s">
        <v>254</v>
      </c>
      <c r="C74" s="155" t="s">
        <v>205</v>
      </c>
      <c r="D74" s="152">
        <v>65</v>
      </c>
      <c r="E74" s="157" t="s">
        <v>258</v>
      </c>
      <c r="F74" s="24"/>
      <c r="G74" s="24"/>
      <c r="H74" s="24"/>
      <c r="I74" s="24"/>
      <c r="J74" s="24"/>
      <c r="K74" s="2"/>
      <c r="L74" s="2"/>
      <c r="M74" s="2"/>
      <c r="N74" s="2"/>
      <c r="O74" s="2"/>
      <c r="P74" s="2"/>
      <c r="Q74" s="2"/>
      <c r="R74" s="2"/>
      <c r="S74" s="2"/>
      <c r="T74" s="2"/>
      <c r="U74" s="55" t="str">
        <f t="shared" si="1"/>
        <v/>
      </c>
    </row>
    <row r="75" spans="1:21" ht="60" x14ac:dyDescent="0.25">
      <c r="A75" s="266"/>
      <c r="B75" s="155" t="s">
        <v>254</v>
      </c>
      <c r="C75" s="155" t="s">
        <v>205</v>
      </c>
      <c r="D75" s="156">
        <v>66</v>
      </c>
      <c r="E75" s="157" t="s">
        <v>259</v>
      </c>
      <c r="F75" s="24"/>
      <c r="G75" s="24"/>
      <c r="H75" s="24"/>
      <c r="I75" s="24"/>
      <c r="J75" s="24"/>
      <c r="K75" s="2"/>
      <c r="L75" s="2"/>
      <c r="M75" s="2"/>
      <c r="N75" s="2"/>
      <c r="O75" s="2"/>
      <c r="P75" s="2"/>
      <c r="Q75" s="2"/>
      <c r="R75" s="2"/>
      <c r="S75" s="2"/>
      <c r="T75" s="2"/>
      <c r="U75" s="55" t="str">
        <f t="shared" si="1"/>
        <v/>
      </c>
    </row>
    <row r="76" spans="1:21" ht="135" x14ac:dyDescent="0.25">
      <c r="A76" s="266"/>
      <c r="B76" s="155" t="s">
        <v>254</v>
      </c>
      <c r="C76" s="155" t="s">
        <v>205</v>
      </c>
      <c r="D76" s="152">
        <v>67</v>
      </c>
      <c r="E76" s="157" t="s">
        <v>260</v>
      </c>
      <c r="F76" s="24"/>
      <c r="G76" s="24"/>
      <c r="H76" s="24"/>
      <c r="I76" s="24"/>
      <c r="J76" s="24"/>
      <c r="K76" s="2"/>
      <c r="L76" s="2"/>
      <c r="M76" s="2"/>
      <c r="N76" s="2"/>
      <c r="O76" s="2"/>
      <c r="P76" s="2"/>
      <c r="Q76" s="2"/>
      <c r="R76" s="2"/>
      <c r="S76" s="2"/>
      <c r="T76" s="2"/>
      <c r="U76" s="55" t="str">
        <f t="shared" si="1"/>
        <v/>
      </c>
    </row>
    <row r="77" spans="1:21" ht="75" x14ac:dyDescent="0.25">
      <c r="A77" s="266"/>
      <c r="B77" s="155" t="s">
        <v>254</v>
      </c>
      <c r="C77" s="155" t="s">
        <v>205</v>
      </c>
      <c r="D77" s="156">
        <v>68</v>
      </c>
      <c r="E77" s="157" t="s">
        <v>261</v>
      </c>
      <c r="F77" s="24"/>
      <c r="G77" s="24"/>
      <c r="H77" s="24"/>
      <c r="I77" s="24"/>
      <c r="J77" s="24"/>
      <c r="K77" s="2"/>
      <c r="L77" s="2"/>
      <c r="M77" s="2"/>
      <c r="N77" s="2"/>
      <c r="O77" s="2"/>
      <c r="P77" s="2"/>
      <c r="Q77" s="2"/>
      <c r="R77" s="2"/>
      <c r="S77" s="2"/>
      <c r="T77" s="2"/>
      <c r="U77" s="55" t="str">
        <f t="shared" si="1"/>
        <v/>
      </c>
    </row>
    <row r="78" spans="1:21" ht="45" x14ac:dyDescent="0.25">
      <c r="A78" s="266"/>
      <c r="B78" s="155" t="s">
        <v>254</v>
      </c>
      <c r="C78" s="155" t="s">
        <v>205</v>
      </c>
      <c r="D78" s="152">
        <v>69</v>
      </c>
      <c r="E78" s="157" t="s">
        <v>262</v>
      </c>
      <c r="F78" s="24"/>
      <c r="G78" s="24"/>
      <c r="H78" s="24"/>
      <c r="I78" s="24"/>
      <c r="J78" s="24"/>
      <c r="K78" s="2"/>
      <c r="L78" s="2"/>
      <c r="M78" s="2"/>
      <c r="N78" s="2"/>
      <c r="O78" s="2"/>
      <c r="P78" s="2"/>
      <c r="Q78" s="2"/>
      <c r="R78" s="2"/>
      <c r="S78" s="2"/>
      <c r="T78" s="2"/>
      <c r="U78" s="55" t="str">
        <f t="shared" si="1"/>
        <v/>
      </c>
    </row>
    <row r="79" spans="1:21" ht="60" x14ac:dyDescent="0.25">
      <c r="A79" s="266"/>
      <c r="B79" s="155" t="s">
        <v>254</v>
      </c>
      <c r="C79" s="155" t="s">
        <v>205</v>
      </c>
      <c r="D79" s="156">
        <v>70</v>
      </c>
      <c r="E79" s="157" t="s">
        <v>263</v>
      </c>
      <c r="F79" s="24"/>
      <c r="G79" s="24"/>
      <c r="H79" s="24"/>
      <c r="I79" s="24"/>
      <c r="J79" s="24"/>
      <c r="K79" s="2"/>
      <c r="L79" s="2"/>
      <c r="M79" s="2"/>
      <c r="N79" s="2"/>
      <c r="O79" s="2"/>
      <c r="P79" s="2"/>
      <c r="Q79" s="2"/>
      <c r="R79" s="2"/>
      <c r="S79" s="2"/>
      <c r="T79" s="2"/>
      <c r="U79" s="55" t="str">
        <f t="shared" si="1"/>
        <v/>
      </c>
    </row>
    <row r="80" spans="1:21" ht="228.75" customHeight="1" x14ac:dyDescent="0.25">
      <c r="A80" s="266"/>
      <c r="B80" s="155" t="s">
        <v>254</v>
      </c>
      <c r="C80" s="155" t="s">
        <v>205</v>
      </c>
      <c r="D80" s="152">
        <v>71</v>
      </c>
      <c r="E80" s="157" t="s">
        <v>264</v>
      </c>
      <c r="F80" s="24"/>
      <c r="G80" s="24"/>
      <c r="H80" s="24"/>
      <c r="I80" s="24"/>
      <c r="J80" s="24"/>
      <c r="K80" s="2"/>
      <c r="L80" s="2"/>
      <c r="M80" s="2"/>
      <c r="N80" s="2"/>
      <c r="O80" s="2"/>
      <c r="P80" s="2"/>
      <c r="Q80" s="2"/>
      <c r="R80" s="2"/>
      <c r="S80" s="2"/>
      <c r="T80" s="2"/>
      <c r="U80" s="55" t="str">
        <f t="shared" si="1"/>
        <v/>
      </c>
    </row>
    <row r="81" spans="1:21" ht="106.5" customHeight="1" x14ac:dyDescent="0.25">
      <c r="A81" s="266"/>
      <c r="B81" s="155" t="s">
        <v>265</v>
      </c>
      <c r="C81" s="155" t="s">
        <v>163</v>
      </c>
      <c r="D81" s="156">
        <v>72</v>
      </c>
      <c r="E81" s="157" t="s">
        <v>266</v>
      </c>
      <c r="F81" s="24"/>
      <c r="G81" s="24"/>
      <c r="H81" s="24"/>
      <c r="I81" s="24"/>
      <c r="J81" s="24"/>
      <c r="K81" s="2"/>
      <c r="L81" s="2"/>
      <c r="M81" s="2"/>
      <c r="N81" s="2"/>
      <c r="O81" s="2"/>
      <c r="P81" s="2"/>
      <c r="Q81" s="2"/>
      <c r="R81" s="2"/>
      <c r="S81" s="2"/>
      <c r="T81" s="2"/>
      <c r="U81" s="55" t="str">
        <f t="shared" si="1"/>
        <v/>
      </c>
    </row>
    <row r="82" spans="1:21" ht="332.25" customHeight="1" x14ac:dyDescent="0.25">
      <c r="A82" s="266"/>
      <c r="B82" s="155" t="s">
        <v>267</v>
      </c>
      <c r="C82" s="155" t="s">
        <v>163</v>
      </c>
      <c r="D82" s="152">
        <v>73</v>
      </c>
      <c r="E82" s="157" t="s">
        <v>268</v>
      </c>
      <c r="F82" s="24"/>
      <c r="G82" s="24"/>
      <c r="H82" s="24"/>
      <c r="I82" s="24"/>
      <c r="J82" s="24"/>
      <c r="K82" s="2"/>
      <c r="L82" s="2"/>
      <c r="M82" s="2"/>
      <c r="N82" s="2"/>
      <c r="O82" s="2"/>
      <c r="P82" s="2"/>
      <c r="Q82" s="2"/>
      <c r="R82" s="2"/>
      <c r="S82" s="2"/>
      <c r="T82" s="2"/>
      <c r="U82" s="55" t="str">
        <f t="shared" si="1"/>
        <v/>
      </c>
    </row>
    <row r="83" spans="1:21" ht="136.5" customHeight="1" x14ac:dyDescent="0.25">
      <c r="A83" s="266"/>
      <c r="B83" s="155" t="s">
        <v>265</v>
      </c>
      <c r="C83" s="155" t="s">
        <v>205</v>
      </c>
      <c r="D83" s="156">
        <v>74</v>
      </c>
      <c r="E83" s="157" t="s">
        <v>269</v>
      </c>
      <c r="F83" s="24"/>
      <c r="G83" s="24"/>
      <c r="H83" s="24"/>
      <c r="I83" s="24"/>
      <c r="J83" s="24"/>
      <c r="K83" s="2"/>
      <c r="L83" s="2"/>
      <c r="M83" s="2"/>
      <c r="N83" s="2"/>
      <c r="O83" s="2"/>
      <c r="P83" s="2"/>
      <c r="Q83" s="2"/>
      <c r="R83" s="2"/>
      <c r="S83" s="2"/>
      <c r="T83" s="2"/>
      <c r="U83" s="55" t="str">
        <f t="shared" si="1"/>
        <v/>
      </c>
    </row>
    <row r="84" spans="1:21" ht="65.25" customHeight="1" x14ac:dyDescent="0.25">
      <c r="A84" s="266"/>
      <c r="B84" s="155" t="s">
        <v>265</v>
      </c>
      <c r="C84" s="155" t="s">
        <v>205</v>
      </c>
      <c r="D84" s="152">
        <v>75</v>
      </c>
      <c r="E84" s="157" t="s">
        <v>270</v>
      </c>
      <c r="F84" s="24"/>
      <c r="G84" s="24"/>
      <c r="H84" s="24"/>
      <c r="I84" s="24"/>
      <c r="J84" s="24"/>
      <c r="K84" s="2"/>
      <c r="L84" s="2"/>
      <c r="M84" s="2"/>
      <c r="N84" s="2"/>
      <c r="O84" s="2"/>
      <c r="P84" s="2"/>
      <c r="Q84" s="2"/>
      <c r="R84" s="2"/>
      <c r="S84" s="2"/>
      <c r="T84" s="2"/>
      <c r="U84" s="55" t="str">
        <f t="shared" si="1"/>
        <v/>
      </c>
    </row>
    <row r="85" spans="1:21" ht="75" x14ac:dyDescent="0.25">
      <c r="A85" s="266"/>
      <c r="B85" s="155" t="s">
        <v>267</v>
      </c>
      <c r="C85" s="155" t="s">
        <v>205</v>
      </c>
      <c r="D85" s="156">
        <v>76</v>
      </c>
      <c r="E85" s="157" t="s">
        <v>271</v>
      </c>
      <c r="F85" s="24"/>
      <c r="G85" s="24"/>
      <c r="H85" s="24"/>
      <c r="I85" s="24"/>
      <c r="J85" s="24"/>
      <c r="K85" s="2"/>
      <c r="L85" s="2"/>
      <c r="M85" s="2"/>
      <c r="N85" s="2"/>
      <c r="O85" s="2"/>
      <c r="P85" s="2"/>
      <c r="Q85" s="2"/>
      <c r="R85" s="2"/>
      <c r="S85" s="2"/>
      <c r="T85" s="2"/>
      <c r="U85" s="55" t="str">
        <f t="shared" si="1"/>
        <v/>
      </c>
    </row>
    <row r="86" spans="1:21" ht="60" x14ac:dyDescent="0.25">
      <c r="A86" s="266"/>
      <c r="B86" s="155" t="s">
        <v>267</v>
      </c>
      <c r="C86" s="155" t="s">
        <v>205</v>
      </c>
      <c r="D86" s="152">
        <v>77</v>
      </c>
      <c r="E86" s="157" t="s">
        <v>272</v>
      </c>
      <c r="F86" s="24"/>
      <c r="G86" s="24"/>
      <c r="H86" s="24"/>
      <c r="I86" s="24"/>
      <c r="J86" s="24"/>
      <c r="K86" s="2"/>
      <c r="L86" s="2"/>
      <c r="M86" s="2"/>
      <c r="N86" s="2"/>
      <c r="O86" s="2"/>
      <c r="P86" s="2"/>
      <c r="Q86" s="2"/>
      <c r="R86" s="2"/>
      <c r="S86" s="2"/>
      <c r="T86" s="2"/>
      <c r="U86" s="55" t="str">
        <f t="shared" si="1"/>
        <v/>
      </c>
    </row>
    <row r="87" spans="1:21" ht="195" x14ac:dyDescent="0.25">
      <c r="A87" s="264" t="s">
        <v>273</v>
      </c>
      <c r="B87" s="155" t="s">
        <v>274</v>
      </c>
      <c r="C87" s="155" t="s">
        <v>163</v>
      </c>
      <c r="D87" s="156">
        <v>78</v>
      </c>
      <c r="E87" s="157" t="s">
        <v>275</v>
      </c>
      <c r="F87" s="24"/>
      <c r="G87" s="24"/>
      <c r="H87" s="24"/>
      <c r="I87" s="24"/>
      <c r="J87" s="24"/>
      <c r="K87" s="2"/>
      <c r="L87" s="2"/>
      <c r="M87" s="2"/>
      <c r="N87" s="2"/>
      <c r="O87" s="2"/>
      <c r="P87" s="2"/>
      <c r="Q87" s="2"/>
      <c r="R87" s="2"/>
      <c r="S87" s="2"/>
      <c r="T87" s="2"/>
      <c r="U87" s="55" t="str">
        <f t="shared" ref="U87:U138" si="2">IFERROR(AVERAGE(K87:T87),"")</f>
        <v/>
      </c>
    </row>
    <row r="88" spans="1:21" ht="105" x14ac:dyDescent="0.25">
      <c r="A88" s="264"/>
      <c r="B88" s="155" t="s">
        <v>274</v>
      </c>
      <c r="C88" s="155" t="s">
        <v>205</v>
      </c>
      <c r="D88" s="152">
        <v>79</v>
      </c>
      <c r="E88" s="157" t="s">
        <v>276</v>
      </c>
      <c r="F88" s="24"/>
      <c r="G88" s="24"/>
      <c r="H88" s="24"/>
      <c r="I88" s="24"/>
      <c r="J88" s="24"/>
      <c r="K88" s="2"/>
      <c r="L88" s="2"/>
      <c r="M88" s="2"/>
      <c r="N88" s="2"/>
      <c r="O88" s="2"/>
      <c r="P88" s="2"/>
      <c r="Q88" s="2"/>
      <c r="R88" s="2"/>
      <c r="S88" s="2"/>
      <c r="T88" s="2"/>
      <c r="U88" s="55" t="str">
        <f t="shared" si="2"/>
        <v/>
      </c>
    </row>
    <row r="89" spans="1:21" ht="60" x14ac:dyDescent="0.25">
      <c r="A89" s="264"/>
      <c r="B89" s="155" t="s">
        <v>274</v>
      </c>
      <c r="C89" s="155" t="s">
        <v>205</v>
      </c>
      <c r="D89" s="156">
        <v>80</v>
      </c>
      <c r="E89" s="157" t="s">
        <v>277</v>
      </c>
      <c r="F89" s="24"/>
      <c r="G89" s="24"/>
      <c r="H89" s="24"/>
      <c r="I89" s="24"/>
      <c r="J89" s="24"/>
      <c r="K89" s="2"/>
      <c r="L89" s="2"/>
      <c r="M89" s="2"/>
      <c r="N89" s="2"/>
      <c r="O89" s="2"/>
      <c r="P89" s="2"/>
      <c r="Q89" s="2"/>
      <c r="R89" s="2"/>
      <c r="S89" s="2"/>
      <c r="T89" s="2"/>
      <c r="U89" s="55" t="str">
        <f t="shared" si="2"/>
        <v/>
      </c>
    </row>
    <row r="90" spans="1:21" ht="90" x14ac:dyDescent="0.25">
      <c r="A90" s="264"/>
      <c r="B90" s="155" t="s">
        <v>274</v>
      </c>
      <c r="C90" s="155" t="s">
        <v>205</v>
      </c>
      <c r="D90" s="152">
        <v>81</v>
      </c>
      <c r="E90" s="157" t="s">
        <v>278</v>
      </c>
      <c r="F90" s="24"/>
      <c r="G90" s="24"/>
      <c r="H90" s="24"/>
      <c r="I90" s="24"/>
      <c r="J90" s="24"/>
      <c r="K90" s="2"/>
      <c r="L90" s="2"/>
      <c r="M90" s="2"/>
      <c r="N90" s="2"/>
      <c r="O90" s="2"/>
      <c r="P90" s="2"/>
      <c r="Q90" s="2"/>
      <c r="R90" s="2"/>
      <c r="S90" s="2"/>
      <c r="T90" s="2"/>
      <c r="U90" s="55" t="str">
        <f t="shared" si="2"/>
        <v/>
      </c>
    </row>
    <row r="91" spans="1:21" ht="75" x14ac:dyDescent="0.25">
      <c r="A91" s="264"/>
      <c r="B91" s="155" t="s">
        <v>274</v>
      </c>
      <c r="C91" s="155" t="s">
        <v>205</v>
      </c>
      <c r="D91" s="156">
        <v>82</v>
      </c>
      <c r="E91" s="157" t="s">
        <v>279</v>
      </c>
      <c r="F91" s="24"/>
      <c r="G91" s="24"/>
      <c r="H91" s="24"/>
      <c r="I91" s="24"/>
      <c r="J91" s="24"/>
      <c r="K91" s="2"/>
      <c r="L91" s="2"/>
      <c r="M91" s="2"/>
      <c r="N91" s="2"/>
      <c r="O91" s="2"/>
      <c r="P91" s="2"/>
      <c r="Q91" s="2"/>
      <c r="R91" s="2"/>
      <c r="S91" s="2"/>
      <c r="T91" s="2"/>
      <c r="U91" s="55" t="str">
        <f t="shared" si="2"/>
        <v/>
      </c>
    </row>
    <row r="92" spans="1:21" ht="60" x14ac:dyDescent="0.25">
      <c r="A92" s="264"/>
      <c r="B92" s="155" t="s">
        <v>274</v>
      </c>
      <c r="C92" s="155" t="s">
        <v>205</v>
      </c>
      <c r="D92" s="152">
        <v>83</v>
      </c>
      <c r="E92" s="157" t="s">
        <v>280</v>
      </c>
      <c r="F92" s="24"/>
      <c r="G92" s="24"/>
      <c r="H92" s="24"/>
      <c r="I92" s="24"/>
      <c r="J92" s="24"/>
      <c r="K92" s="2"/>
      <c r="L92" s="2"/>
      <c r="M92" s="2"/>
      <c r="N92" s="2"/>
      <c r="O92" s="2"/>
      <c r="P92" s="2"/>
      <c r="Q92" s="2"/>
      <c r="R92" s="2"/>
      <c r="S92" s="2"/>
      <c r="T92" s="2"/>
      <c r="U92" s="55" t="str">
        <f t="shared" si="2"/>
        <v/>
      </c>
    </row>
    <row r="93" spans="1:21" ht="75" x14ac:dyDescent="0.25">
      <c r="A93" s="264"/>
      <c r="B93" s="155" t="s">
        <v>274</v>
      </c>
      <c r="C93" s="155" t="s">
        <v>205</v>
      </c>
      <c r="D93" s="156">
        <v>84</v>
      </c>
      <c r="E93" s="157" t="s">
        <v>281</v>
      </c>
      <c r="F93" s="24"/>
      <c r="G93" s="24"/>
      <c r="H93" s="24"/>
      <c r="I93" s="24"/>
      <c r="J93" s="24"/>
      <c r="K93" s="2"/>
      <c r="L93" s="2"/>
      <c r="M93" s="2"/>
      <c r="N93" s="2"/>
      <c r="O93" s="2"/>
      <c r="P93" s="2"/>
      <c r="Q93" s="2"/>
      <c r="R93" s="2"/>
      <c r="S93" s="2"/>
      <c r="T93" s="2"/>
      <c r="U93" s="55" t="str">
        <f t="shared" si="2"/>
        <v/>
      </c>
    </row>
    <row r="94" spans="1:21" ht="120" x14ac:dyDescent="0.25">
      <c r="A94" s="264"/>
      <c r="B94" s="155" t="s">
        <v>274</v>
      </c>
      <c r="C94" s="155" t="s">
        <v>205</v>
      </c>
      <c r="D94" s="152">
        <v>85</v>
      </c>
      <c r="E94" s="157" t="s">
        <v>282</v>
      </c>
      <c r="F94" s="24"/>
      <c r="G94" s="24"/>
      <c r="H94" s="24"/>
      <c r="I94" s="24"/>
      <c r="J94" s="24"/>
      <c r="K94" s="2"/>
      <c r="L94" s="2"/>
      <c r="M94" s="2"/>
      <c r="N94" s="2"/>
      <c r="O94" s="2"/>
      <c r="P94" s="2"/>
      <c r="Q94" s="2"/>
      <c r="R94" s="2"/>
      <c r="S94" s="2"/>
      <c r="T94" s="2"/>
      <c r="U94" s="55" t="str">
        <f t="shared" si="2"/>
        <v/>
      </c>
    </row>
    <row r="95" spans="1:21" ht="75" x14ac:dyDescent="0.25">
      <c r="A95" s="264"/>
      <c r="B95" s="155" t="s">
        <v>274</v>
      </c>
      <c r="C95" s="155" t="s">
        <v>205</v>
      </c>
      <c r="D95" s="156">
        <v>86</v>
      </c>
      <c r="E95" s="157" t="s">
        <v>283</v>
      </c>
      <c r="F95" s="24"/>
      <c r="G95" s="24"/>
      <c r="H95" s="24"/>
      <c r="I95" s="24"/>
      <c r="J95" s="24"/>
      <c r="K95" s="2"/>
      <c r="L95" s="2"/>
      <c r="M95" s="2"/>
      <c r="N95" s="2"/>
      <c r="O95" s="2"/>
      <c r="P95" s="2"/>
      <c r="Q95" s="2"/>
      <c r="R95" s="2"/>
      <c r="S95" s="2"/>
      <c r="T95" s="2"/>
      <c r="U95" s="55" t="str">
        <f t="shared" si="2"/>
        <v/>
      </c>
    </row>
    <row r="96" spans="1:21" ht="83.25" customHeight="1" x14ac:dyDescent="0.25">
      <c r="A96" s="264" t="s">
        <v>284</v>
      </c>
      <c r="B96" s="155" t="s">
        <v>285</v>
      </c>
      <c r="C96" s="155" t="s">
        <v>205</v>
      </c>
      <c r="D96" s="152">
        <v>87</v>
      </c>
      <c r="E96" s="157" t="s">
        <v>286</v>
      </c>
      <c r="F96" s="24"/>
      <c r="G96" s="24"/>
      <c r="H96" s="24"/>
      <c r="I96" s="24"/>
      <c r="J96" s="24"/>
      <c r="K96" s="2"/>
      <c r="L96" s="2"/>
      <c r="M96" s="2"/>
      <c r="N96" s="2"/>
      <c r="O96" s="2"/>
      <c r="P96" s="2"/>
      <c r="Q96" s="2"/>
      <c r="R96" s="2"/>
      <c r="S96" s="2"/>
      <c r="T96" s="2"/>
      <c r="U96" s="55" t="str">
        <f t="shared" si="2"/>
        <v/>
      </c>
    </row>
    <row r="97" spans="1:21" ht="120" x14ac:dyDescent="0.25">
      <c r="A97" s="264"/>
      <c r="B97" s="155" t="s">
        <v>285</v>
      </c>
      <c r="C97" s="155" t="s">
        <v>205</v>
      </c>
      <c r="D97" s="156">
        <v>88</v>
      </c>
      <c r="E97" s="157" t="s">
        <v>287</v>
      </c>
      <c r="F97" s="24"/>
      <c r="G97" s="24"/>
      <c r="H97" s="24"/>
      <c r="I97" s="24"/>
      <c r="J97" s="24"/>
      <c r="K97" s="2"/>
      <c r="L97" s="2"/>
      <c r="M97" s="2"/>
      <c r="N97" s="2"/>
      <c r="O97" s="2"/>
      <c r="P97" s="2"/>
      <c r="Q97" s="2"/>
      <c r="R97" s="2"/>
      <c r="S97" s="2"/>
      <c r="T97" s="2"/>
      <c r="U97" s="55" t="str">
        <f t="shared" si="2"/>
        <v/>
      </c>
    </row>
    <row r="98" spans="1:21" ht="75" x14ac:dyDescent="0.25">
      <c r="A98" s="264"/>
      <c r="B98" s="155" t="s">
        <v>285</v>
      </c>
      <c r="C98" s="155" t="s">
        <v>205</v>
      </c>
      <c r="D98" s="152">
        <v>89</v>
      </c>
      <c r="E98" s="157" t="s">
        <v>288</v>
      </c>
      <c r="F98" s="24"/>
      <c r="G98" s="24"/>
      <c r="H98" s="24"/>
      <c r="I98" s="24"/>
      <c r="J98" s="24"/>
      <c r="K98" s="2"/>
      <c r="L98" s="2"/>
      <c r="M98" s="2"/>
      <c r="N98" s="2"/>
      <c r="O98" s="2"/>
      <c r="P98" s="2"/>
      <c r="Q98" s="2"/>
      <c r="R98" s="2"/>
      <c r="S98" s="2"/>
      <c r="T98" s="2"/>
      <c r="U98" s="55" t="str">
        <f t="shared" si="2"/>
        <v/>
      </c>
    </row>
    <row r="99" spans="1:21" ht="60" x14ac:dyDescent="0.25">
      <c r="A99" s="264"/>
      <c r="B99" s="155" t="s">
        <v>285</v>
      </c>
      <c r="C99" s="155" t="s">
        <v>205</v>
      </c>
      <c r="D99" s="156">
        <v>90</v>
      </c>
      <c r="E99" s="157" t="s">
        <v>289</v>
      </c>
      <c r="F99" s="24"/>
      <c r="G99" s="24"/>
      <c r="H99" s="24"/>
      <c r="I99" s="24"/>
      <c r="J99" s="24"/>
      <c r="K99" s="2"/>
      <c r="L99" s="2"/>
      <c r="M99" s="2"/>
      <c r="N99" s="2"/>
      <c r="O99" s="2"/>
      <c r="P99" s="2"/>
      <c r="Q99" s="2"/>
      <c r="R99" s="2"/>
      <c r="S99" s="2"/>
      <c r="T99" s="2"/>
      <c r="U99" s="55" t="str">
        <f t="shared" si="2"/>
        <v/>
      </c>
    </row>
    <row r="100" spans="1:21" ht="150" x14ac:dyDescent="0.25">
      <c r="A100" s="264"/>
      <c r="B100" s="155" t="s">
        <v>285</v>
      </c>
      <c r="C100" s="155" t="s">
        <v>205</v>
      </c>
      <c r="D100" s="152">
        <v>91</v>
      </c>
      <c r="E100" s="157" t="s">
        <v>290</v>
      </c>
      <c r="F100" s="24"/>
      <c r="G100" s="24"/>
      <c r="H100" s="24"/>
      <c r="I100" s="24"/>
      <c r="J100" s="24"/>
      <c r="K100" s="2"/>
      <c r="L100" s="2"/>
      <c r="M100" s="2"/>
      <c r="N100" s="2"/>
      <c r="O100" s="2"/>
      <c r="P100" s="2"/>
      <c r="Q100" s="2"/>
      <c r="R100" s="2"/>
      <c r="S100" s="2"/>
      <c r="T100" s="2"/>
      <c r="U100" s="55" t="str">
        <f t="shared" si="2"/>
        <v/>
      </c>
    </row>
    <row r="101" spans="1:21" ht="45" x14ac:dyDescent="0.25">
      <c r="A101" s="264"/>
      <c r="B101" s="155" t="s">
        <v>285</v>
      </c>
      <c r="C101" s="155" t="s">
        <v>205</v>
      </c>
      <c r="D101" s="156">
        <v>92</v>
      </c>
      <c r="E101" s="157" t="s">
        <v>291</v>
      </c>
      <c r="F101" s="24"/>
      <c r="G101" s="24"/>
      <c r="H101" s="24"/>
      <c r="I101" s="24"/>
      <c r="J101" s="24"/>
      <c r="K101" s="2"/>
      <c r="L101" s="2"/>
      <c r="M101" s="2"/>
      <c r="N101" s="2"/>
      <c r="O101" s="2"/>
      <c r="P101" s="2"/>
      <c r="Q101" s="2"/>
      <c r="R101" s="2"/>
      <c r="S101" s="2"/>
      <c r="T101" s="2"/>
      <c r="U101" s="55" t="str">
        <f t="shared" si="2"/>
        <v/>
      </c>
    </row>
    <row r="102" spans="1:21" ht="90" x14ac:dyDescent="0.25">
      <c r="A102" s="264"/>
      <c r="B102" s="155" t="s">
        <v>285</v>
      </c>
      <c r="C102" s="155" t="s">
        <v>205</v>
      </c>
      <c r="D102" s="152">
        <v>93</v>
      </c>
      <c r="E102" s="157" t="s">
        <v>292</v>
      </c>
      <c r="F102" s="24"/>
      <c r="G102" s="24"/>
      <c r="H102" s="24"/>
      <c r="I102" s="24"/>
      <c r="J102" s="24"/>
      <c r="K102" s="2"/>
      <c r="L102" s="2"/>
      <c r="M102" s="2"/>
      <c r="N102" s="2"/>
      <c r="O102" s="2"/>
      <c r="P102" s="2"/>
      <c r="Q102" s="2"/>
      <c r="R102" s="2"/>
      <c r="S102" s="2"/>
      <c r="T102" s="2"/>
      <c r="U102" s="55" t="str">
        <f t="shared" si="2"/>
        <v/>
      </c>
    </row>
    <row r="103" spans="1:21" ht="105" x14ac:dyDescent="0.25">
      <c r="A103" s="264"/>
      <c r="B103" s="155" t="s">
        <v>285</v>
      </c>
      <c r="C103" s="155" t="s">
        <v>205</v>
      </c>
      <c r="D103" s="156">
        <v>94</v>
      </c>
      <c r="E103" s="157" t="s">
        <v>293</v>
      </c>
      <c r="F103" s="24"/>
      <c r="G103" s="24"/>
      <c r="H103" s="24"/>
      <c r="I103" s="24"/>
      <c r="J103" s="24"/>
      <c r="K103" s="2"/>
      <c r="L103" s="2"/>
      <c r="M103" s="2"/>
      <c r="N103" s="2"/>
      <c r="O103" s="2"/>
      <c r="P103" s="2"/>
      <c r="Q103" s="2"/>
      <c r="R103" s="2"/>
      <c r="S103" s="2"/>
      <c r="T103" s="2"/>
      <c r="U103" s="55" t="str">
        <f t="shared" si="2"/>
        <v/>
      </c>
    </row>
    <row r="104" spans="1:21" ht="120" x14ac:dyDescent="0.25">
      <c r="A104" s="264"/>
      <c r="B104" s="155" t="s">
        <v>285</v>
      </c>
      <c r="C104" s="155" t="s">
        <v>205</v>
      </c>
      <c r="D104" s="152">
        <v>95</v>
      </c>
      <c r="E104" s="157" t="s">
        <v>294</v>
      </c>
      <c r="F104" s="24"/>
      <c r="G104" s="24"/>
      <c r="H104" s="24"/>
      <c r="I104" s="24"/>
      <c r="J104" s="24"/>
      <c r="K104" s="2"/>
      <c r="L104" s="2"/>
      <c r="M104" s="2"/>
      <c r="N104" s="2"/>
      <c r="O104" s="2"/>
      <c r="P104" s="2"/>
      <c r="Q104" s="2"/>
      <c r="R104" s="2"/>
      <c r="S104" s="2"/>
      <c r="T104" s="2"/>
      <c r="U104" s="55" t="str">
        <f t="shared" si="2"/>
        <v/>
      </c>
    </row>
    <row r="105" spans="1:21" ht="60" x14ac:dyDescent="0.25">
      <c r="A105" s="264"/>
      <c r="B105" s="155" t="s">
        <v>295</v>
      </c>
      <c r="C105" s="265" t="s">
        <v>163</v>
      </c>
      <c r="D105" s="156">
        <v>96</v>
      </c>
      <c r="E105" s="157" t="s">
        <v>296</v>
      </c>
      <c r="F105" s="24"/>
      <c r="G105" s="24"/>
      <c r="H105" s="24"/>
      <c r="I105" s="24"/>
      <c r="J105" s="24"/>
      <c r="K105" s="2"/>
      <c r="L105" s="2"/>
      <c r="M105" s="2"/>
      <c r="N105" s="2"/>
      <c r="O105" s="2"/>
      <c r="P105" s="2"/>
      <c r="Q105" s="2"/>
      <c r="R105" s="2"/>
      <c r="S105" s="2"/>
      <c r="T105" s="2"/>
      <c r="U105" s="55" t="str">
        <f t="shared" si="2"/>
        <v/>
      </c>
    </row>
    <row r="106" spans="1:21" ht="90" x14ac:dyDescent="0.25">
      <c r="A106" s="264"/>
      <c r="B106" s="155" t="s">
        <v>295</v>
      </c>
      <c r="C106" s="265"/>
      <c r="D106" s="152">
        <v>97</v>
      </c>
      <c r="E106" s="157" t="s">
        <v>297</v>
      </c>
      <c r="F106" s="24"/>
      <c r="G106" s="24"/>
      <c r="H106" s="24"/>
      <c r="I106" s="24"/>
      <c r="J106" s="24"/>
      <c r="K106" s="2"/>
      <c r="L106" s="2"/>
      <c r="M106" s="2"/>
      <c r="N106" s="2"/>
      <c r="O106" s="2"/>
      <c r="P106" s="2"/>
      <c r="Q106" s="2"/>
      <c r="R106" s="2"/>
      <c r="S106" s="2"/>
      <c r="T106" s="2"/>
      <c r="U106" s="55" t="str">
        <f t="shared" si="2"/>
        <v/>
      </c>
    </row>
    <row r="107" spans="1:21" ht="105" x14ac:dyDescent="0.25">
      <c r="A107" s="264"/>
      <c r="B107" s="155" t="s">
        <v>295</v>
      </c>
      <c r="C107" s="265"/>
      <c r="D107" s="156">
        <v>98</v>
      </c>
      <c r="E107" s="157" t="s">
        <v>298</v>
      </c>
      <c r="F107" s="24"/>
      <c r="G107" s="24"/>
      <c r="H107" s="24"/>
      <c r="I107" s="24"/>
      <c r="J107" s="24"/>
      <c r="K107" s="2"/>
      <c r="L107" s="2"/>
      <c r="M107" s="2"/>
      <c r="N107" s="2"/>
      <c r="O107" s="2"/>
      <c r="P107" s="2"/>
      <c r="Q107" s="2"/>
      <c r="R107" s="2"/>
      <c r="S107" s="2"/>
      <c r="T107" s="2"/>
      <c r="U107" s="55" t="str">
        <f t="shared" si="2"/>
        <v/>
      </c>
    </row>
    <row r="108" spans="1:21" ht="120" x14ac:dyDescent="0.25">
      <c r="A108" s="264"/>
      <c r="B108" s="155" t="s">
        <v>295</v>
      </c>
      <c r="C108" s="265"/>
      <c r="D108" s="152">
        <v>99</v>
      </c>
      <c r="E108" s="157" t="s">
        <v>299</v>
      </c>
      <c r="F108" s="24"/>
      <c r="G108" s="24"/>
      <c r="H108" s="24"/>
      <c r="I108" s="24"/>
      <c r="J108" s="24"/>
      <c r="K108" s="2"/>
      <c r="L108" s="2"/>
      <c r="M108" s="2"/>
      <c r="N108" s="2"/>
      <c r="O108" s="2"/>
      <c r="P108" s="2"/>
      <c r="Q108" s="2"/>
      <c r="R108" s="2"/>
      <c r="S108" s="2"/>
      <c r="T108" s="2"/>
      <c r="U108" s="55" t="str">
        <f t="shared" si="2"/>
        <v/>
      </c>
    </row>
    <row r="109" spans="1:21" ht="105" x14ac:dyDescent="0.25">
      <c r="A109" s="264"/>
      <c r="B109" s="155" t="s">
        <v>295</v>
      </c>
      <c r="C109" s="265"/>
      <c r="D109" s="156">
        <v>100</v>
      </c>
      <c r="E109" s="157" t="s">
        <v>300</v>
      </c>
      <c r="F109" s="24"/>
      <c r="G109" s="24"/>
      <c r="H109" s="24"/>
      <c r="I109" s="24"/>
      <c r="J109" s="24"/>
      <c r="K109" s="2"/>
      <c r="L109" s="2"/>
      <c r="M109" s="2"/>
      <c r="N109" s="2"/>
      <c r="O109" s="2"/>
      <c r="P109" s="2"/>
      <c r="Q109" s="2"/>
      <c r="R109" s="2"/>
      <c r="S109" s="2"/>
      <c r="T109" s="2"/>
      <c r="U109" s="55" t="str">
        <f t="shared" si="2"/>
        <v/>
      </c>
    </row>
    <row r="110" spans="1:21" ht="90" x14ac:dyDescent="0.25">
      <c r="A110" s="264"/>
      <c r="B110" s="155" t="s">
        <v>295</v>
      </c>
      <c r="C110" s="265"/>
      <c r="D110" s="152">
        <v>101</v>
      </c>
      <c r="E110" s="157" t="s">
        <v>301</v>
      </c>
      <c r="F110" s="24"/>
      <c r="G110" s="24"/>
      <c r="H110" s="24"/>
      <c r="I110" s="24"/>
      <c r="J110" s="24"/>
      <c r="K110" s="2"/>
      <c r="L110" s="2"/>
      <c r="M110" s="2"/>
      <c r="N110" s="2"/>
      <c r="O110" s="2"/>
      <c r="P110" s="2"/>
      <c r="Q110" s="2"/>
      <c r="R110" s="2"/>
      <c r="S110" s="2"/>
      <c r="T110" s="2"/>
      <c r="U110" s="55" t="str">
        <f t="shared" si="2"/>
        <v/>
      </c>
    </row>
    <row r="111" spans="1:21" ht="15.75" x14ac:dyDescent="0.25">
      <c r="A111" s="160" t="s">
        <v>302</v>
      </c>
      <c r="B111" s="161"/>
      <c r="C111" s="161"/>
      <c r="D111" s="156"/>
      <c r="E111" s="161"/>
      <c r="F111" s="154"/>
      <c r="G111" s="154"/>
      <c r="H111" s="154"/>
      <c r="I111" s="154"/>
      <c r="J111" s="154"/>
      <c r="K111" s="128"/>
      <c r="L111" s="128"/>
      <c r="M111" s="128"/>
      <c r="N111" s="128"/>
      <c r="O111" s="128"/>
      <c r="P111" s="128"/>
      <c r="Q111" s="128"/>
      <c r="R111" s="128"/>
      <c r="S111" s="128"/>
      <c r="T111" s="128"/>
      <c r="U111" s="55" t="str">
        <f t="shared" si="2"/>
        <v/>
      </c>
    </row>
    <row r="112" spans="1:21" ht="15.75" x14ac:dyDescent="0.25">
      <c r="A112" s="160" t="s">
        <v>302</v>
      </c>
      <c r="B112" s="161"/>
      <c r="C112" s="161"/>
      <c r="D112" s="156"/>
      <c r="E112" s="161"/>
      <c r="F112" s="154"/>
      <c r="G112" s="154"/>
      <c r="H112" s="154"/>
      <c r="I112" s="154"/>
      <c r="J112" s="154"/>
      <c r="K112" s="128"/>
      <c r="L112" s="128"/>
      <c r="M112" s="128"/>
      <c r="N112" s="128"/>
      <c r="O112" s="128"/>
      <c r="P112" s="128"/>
      <c r="Q112" s="128"/>
      <c r="R112" s="128"/>
      <c r="S112" s="128"/>
      <c r="T112" s="128"/>
      <c r="U112" s="55" t="str">
        <f t="shared" si="2"/>
        <v/>
      </c>
    </row>
    <row r="113" spans="1:21" ht="15.75" x14ac:dyDescent="0.25">
      <c r="A113" s="160" t="s">
        <v>302</v>
      </c>
      <c r="B113" s="161"/>
      <c r="C113" s="161"/>
      <c r="D113" s="156"/>
      <c r="E113" s="161"/>
      <c r="F113" s="154"/>
      <c r="G113" s="154"/>
      <c r="H113" s="154"/>
      <c r="I113" s="154"/>
      <c r="J113" s="154"/>
      <c r="K113" s="128"/>
      <c r="L113" s="128"/>
      <c r="M113" s="128"/>
      <c r="N113" s="128"/>
      <c r="O113" s="128"/>
      <c r="P113" s="128"/>
      <c r="Q113" s="128"/>
      <c r="R113" s="128"/>
      <c r="S113" s="128"/>
      <c r="T113" s="128"/>
      <c r="U113" s="55" t="str">
        <f t="shared" si="2"/>
        <v/>
      </c>
    </row>
    <row r="114" spans="1:21" ht="15.75" x14ac:dyDescent="0.25">
      <c r="A114" s="160" t="s">
        <v>302</v>
      </c>
      <c r="B114" s="161"/>
      <c r="C114" s="161"/>
      <c r="D114" s="156"/>
      <c r="E114" s="161"/>
      <c r="F114" s="154"/>
      <c r="G114" s="154"/>
      <c r="H114" s="154"/>
      <c r="I114" s="154"/>
      <c r="J114" s="154"/>
      <c r="K114" s="128"/>
      <c r="L114" s="128"/>
      <c r="M114" s="128"/>
      <c r="N114" s="128"/>
      <c r="O114" s="128"/>
      <c r="P114" s="128"/>
      <c r="Q114" s="128"/>
      <c r="R114" s="128"/>
      <c r="S114" s="128"/>
      <c r="T114" s="128"/>
      <c r="U114" s="55" t="str">
        <f t="shared" si="2"/>
        <v/>
      </c>
    </row>
    <row r="115" spans="1:21" ht="15.75" x14ac:dyDescent="0.25">
      <c r="A115" s="160" t="s">
        <v>302</v>
      </c>
      <c r="B115" s="161"/>
      <c r="C115" s="161"/>
      <c r="D115" s="156"/>
      <c r="E115" s="161"/>
      <c r="F115" s="154"/>
      <c r="G115" s="154"/>
      <c r="H115" s="154"/>
      <c r="I115" s="154"/>
      <c r="J115" s="154"/>
      <c r="K115" s="128"/>
      <c r="L115" s="128"/>
      <c r="M115" s="128"/>
      <c r="N115" s="128"/>
      <c r="O115" s="128"/>
      <c r="P115" s="128"/>
      <c r="Q115" s="128"/>
      <c r="R115" s="128"/>
      <c r="S115" s="128"/>
      <c r="T115" s="128"/>
      <c r="U115" s="55" t="str">
        <f t="shared" si="2"/>
        <v/>
      </c>
    </row>
    <row r="116" spans="1:21" ht="15.75" x14ac:dyDescent="0.25">
      <c r="A116" s="160" t="s">
        <v>302</v>
      </c>
      <c r="B116" s="161"/>
      <c r="C116" s="161"/>
      <c r="D116" s="156"/>
      <c r="E116" s="161"/>
      <c r="F116" s="154"/>
      <c r="G116" s="154"/>
      <c r="H116" s="154"/>
      <c r="I116" s="154"/>
      <c r="J116" s="154"/>
      <c r="K116" s="128"/>
      <c r="L116" s="128"/>
      <c r="M116" s="128"/>
      <c r="N116" s="128"/>
      <c r="O116" s="128"/>
      <c r="P116" s="128"/>
      <c r="Q116" s="128"/>
      <c r="R116" s="128"/>
      <c r="S116" s="128"/>
      <c r="T116" s="128"/>
      <c r="U116" s="55" t="str">
        <f t="shared" si="2"/>
        <v/>
      </c>
    </row>
    <row r="117" spans="1:21" ht="15.75" x14ac:dyDescent="0.25">
      <c r="A117" s="160" t="s">
        <v>302</v>
      </c>
      <c r="B117" s="161"/>
      <c r="C117" s="161"/>
      <c r="D117" s="156"/>
      <c r="E117" s="161"/>
      <c r="F117" s="154"/>
      <c r="G117" s="154"/>
      <c r="H117" s="154"/>
      <c r="I117" s="154"/>
      <c r="J117" s="154"/>
      <c r="K117" s="128"/>
      <c r="L117" s="128"/>
      <c r="M117" s="128"/>
      <c r="N117" s="128"/>
      <c r="O117" s="128"/>
      <c r="P117" s="128"/>
      <c r="Q117" s="128"/>
      <c r="R117" s="128"/>
      <c r="S117" s="128"/>
      <c r="T117" s="128"/>
      <c r="U117" s="55" t="str">
        <f t="shared" si="2"/>
        <v/>
      </c>
    </row>
    <row r="118" spans="1:21" ht="15.75" x14ac:dyDescent="0.25">
      <c r="A118" s="160" t="s">
        <v>302</v>
      </c>
      <c r="B118" s="161"/>
      <c r="C118" s="161"/>
      <c r="D118" s="156"/>
      <c r="E118" s="161"/>
      <c r="F118" s="154"/>
      <c r="G118" s="154"/>
      <c r="H118" s="154"/>
      <c r="I118" s="154"/>
      <c r="J118" s="154"/>
      <c r="K118" s="128"/>
      <c r="L118" s="128"/>
      <c r="M118" s="128"/>
      <c r="N118" s="128"/>
      <c r="O118" s="128"/>
      <c r="P118" s="128"/>
      <c r="Q118" s="128"/>
      <c r="R118" s="128"/>
      <c r="S118" s="128"/>
      <c r="T118" s="128"/>
      <c r="U118" s="55" t="str">
        <f t="shared" si="2"/>
        <v/>
      </c>
    </row>
    <row r="119" spans="1:21" ht="15.75" x14ac:dyDescent="0.25">
      <c r="A119" s="160" t="s">
        <v>302</v>
      </c>
      <c r="B119" s="161"/>
      <c r="C119" s="161"/>
      <c r="D119" s="156"/>
      <c r="E119" s="161"/>
      <c r="F119" s="154"/>
      <c r="G119" s="154"/>
      <c r="H119" s="154"/>
      <c r="I119" s="154"/>
      <c r="J119" s="154"/>
      <c r="K119" s="128"/>
      <c r="L119" s="128"/>
      <c r="M119" s="128"/>
      <c r="N119" s="128"/>
      <c r="O119" s="128"/>
      <c r="P119" s="128"/>
      <c r="Q119" s="128"/>
      <c r="R119" s="128"/>
      <c r="S119" s="128"/>
      <c r="T119" s="128"/>
      <c r="U119" s="55" t="str">
        <f t="shared" si="2"/>
        <v/>
      </c>
    </row>
    <row r="120" spans="1:21" ht="15.75" x14ac:dyDescent="0.25">
      <c r="A120" s="160" t="s">
        <v>302</v>
      </c>
      <c r="B120" s="161"/>
      <c r="C120" s="161"/>
      <c r="D120" s="156"/>
      <c r="E120" s="161"/>
      <c r="F120" s="154"/>
      <c r="G120" s="154"/>
      <c r="H120" s="154"/>
      <c r="I120" s="154"/>
      <c r="J120" s="154"/>
      <c r="K120" s="128"/>
      <c r="L120" s="128"/>
      <c r="M120" s="128"/>
      <c r="N120" s="128"/>
      <c r="O120" s="128"/>
      <c r="P120" s="128"/>
      <c r="Q120" s="128"/>
      <c r="R120" s="128"/>
      <c r="S120" s="128"/>
      <c r="T120" s="128"/>
      <c r="U120" s="55" t="str">
        <f t="shared" si="2"/>
        <v/>
      </c>
    </row>
    <row r="121" spans="1:21" ht="15.75" x14ac:dyDescent="0.25">
      <c r="A121" s="160" t="s">
        <v>302</v>
      </c>
      <c r="B121" s="161"/>
      <c r="C121" s="161"/>
      <c r="D121" s="156"/>
      <c r="E121" s="161"/>
      <c r="F121" s="154"/>
      <c r="G121" s="154"/>
      <c r="H121" s="154"/>
      <c r="I121" s="154"/>
      <c r="J121" s="154"/>
      <c r="K121" s="128"/>
      <c r="L121" s="128"/>
      <c r="M121" s="128"/>
      <c r="N121" s="128"/>
      <c r="O121" s="128"/>
      <c r="P121" s="128"/>
      <c r="Q121" s="128"/>
      <c r="R121" s="128"/>
      <c r="S121" s="128"/>
      <c r="T121" s="128"/>
      <c r="U121" s="55" t="str">
        <f t="shared" si="2"/>
        <v/>
      </c>
    </row>
    <row r="122" spans="1:21" ht="15.75" x14ac:dyDescent="0.25">
      <c r="A122" s="160" t="s">
        <v>302</v>
      </c>
      <c r="B122" s="161"/>
      <c r="C122" s="161"/>
      <c r="D122" s="156"/>
      <c r="E122" s="161"/>
      <c r="F122" s="154"/>
      <c r="G122" s="154"/>
      <c r="H122" s="154"/>
      <c r="I122" s="154"/>
      <c r="J122" s="154"/>
      <c r="K122" s="128"/>
      <c r="L122" s="128"/>
      <c r="M122" s="128"/>
      <c r="N122" s="128"/>
      <c r="O122" s="128"/>
      <c r="P122" s="128"/>
      <c r="Q122" s="128"/>
      <c r="R122" s="128"/>
      <c r="S122" s="128"/>
      <c r="T122" s="128"/>
      <c r="U122" s="55" t="str">
        <f t="shared" si="2"/>
        <v/>
      </c>
    </row>
    <row r="123" spans="1:21" ht="15.75" x14ac:dyDescent="0.25">
      <c r="A123" s="160" t="s">
        <v>302</v>
      </c>
      <c r="B123" s="161"/>
      <c r="C123" s="161"/>
      <c r="D123" s="156"/>
      <c r="E123" s="161"/>
      <c r="F123" s="154"/>
      <c r="G123" s="154"/>
      <c r="H123" s="154"/>
      <c r="I123" s="154"/>
      <c r="J123" s="154"/>
      <c r="K123" s="128"/>
      <c r="L123" s="128"/>
      <c r="M123" s="128"/>
      <c r="N123" s="128"/>
      <c r="O123" s="128"/>
      <c r="P123" s="128"/>
      <c r="Q123" s="128"/>
      <c r="R123" s="128"/>
      <c r="S123" s="128"/>
      <c r="T123" s="128"/>
      <c r="U123" s="55" t="str">
        <f t="shared" si="2"/>
        <v/>
      </c>
    </row>
    <row r="124" spans="1:21" ht="15.75" x14ac:dyDescent="0.25">
      <c r="A124" s="160" t="s">
        <v>302</v>
      </c>
      <c r="B124" s="161"/>
      <c r="C124" s="161"/>
      <c r="D124" s="156"/>
      <c r="E124" s="161"/>
      <c r="F124" s="154"/>
      <c r="G124" s="154"/>
      <c r="H124" s="154"/>
      <c r="I124" s="154"/>
      <c r="J124" s="154"/>
      <c r="K124" s="128"/>
      <c r="L124" s="128"/>
      <c r="M124" s="128"/>
      <c r="N124" s="128"/>
      <c r="O124" s="128"/>
      <c r="P124" s="128"/>
      <c r="Q124" s="128"/>
      <c r="R124" s="128"/>
      <c r="S124" s="128"/>
      <c r="T124" s="128"/>
      <c r="U124" s="55" t="str">
        <f t="shared" si="2"/>
        <v/>
      </c>
    </row>
    <row r="125" spans="1:21" ht="15.75" x14ac:dyDescent="0.25">
      <c r="A125" s="160" t="s">
        <v>302</v>
      </c>
      <c r="B125" s="161"/>
      <c r="C125" s="161"/>
      <c r="D125" s="156"/>
      <c r="E125" s="161"/>
      <c r="F125" s="154"/>
      <c r="G125" s="154"/>
      <c r="H125" s="154"/>
      <c r="I125" s="154"/>
      <c r="J125" s="154"/>
      <c r="K125" s="128"/>
      <c r="L125" s="128"/>
      <c r="M125" s="128"/>
      <c r="N125" s="128"/>
      <c r="O125" s="128"/>
      <c r="P125" s="128"/>
      <c r="Q125" s="128"/>
      <c r="R125" s="128"/>
      <c r="S125" s="128"/>
      <c r="T125" s="128"/>
      <c r="U125" s="55" t="str">
        <f t="shared" si="2"/>
        <v/>
      </c>
    </row>
    <row r="126" spans="1:21" ht="15.75" x14ac:dyDescent="0.25">
      <c r="A126" s="160" t="s">
        <v>302</v>
      </c>
      <c r="B126" s="161"/>
      <c r="C126" s="161"/>
      <c r="D126" s="156"/>
      <c r="E126" s="161"/>
      <c r="F126" s="154"/>
      <c r="G126" s="154"/>
      <c r="H126" s="154"/>
      <c r="I126" s="154"/>
      <c r="J126" s="154"/>
      <c r="K126" s="128"/>
      <c r="L126" s="128"/>
      <c r="M126" s="128"/>
      <c r="N126" s="128"/>
      <c r="O126" s="128"/>
      <c r="P126" s="128"/>
      <c r="Q126" s="128"/>
      <c r="R126" s="128"/>
      <c r="S126" s="128"/>
      <c r="T126" s="128"/>
      <c r="U126" s="55" t="str">
        <f t="shared" si="2"/>
        <v/>
      </c>
    </row>
    <row r="127" spans="1:21" ht="15.75" x14ac:dyDescent="0.25">
      <c r="A127" s="160" t="s">
        <v>302</v>
      </c>
      <c r="B127" s="161"/>
      <c r="C127" s="161"/>
      <c r="D127" s="156"/>
      <c r="E127" s="161"/>
      <c r="F127" s="154"/>
      <c r="G127" s="154"/>
      <c r="H127" s="154"/>
      <c r="I127" s="154"/>
      <c r="J127" s="154"/>
      <c r="K127" s="128"/>
      <c r="L127" s="128"/>
      <c r="M127" s="128"/>
      <c r="N127" s="128"/>
      <c r="O127" s="128"/>
      <c r="P127" s="128"/>
      <c r="Q127" s="128"/>
      <c r="R127" s="128"/>
      <c r="S127" s="128"/>
      <c r="T127" s="128"/>
      <c r="U127" s="55" t="str">
        <f t="shared" si="2"/>
        <v/>
      </c>
    </row>
    <row r="128" spans="1:21" ht="15.75" x14ac:dyDescent="0.25">
      <c r="A128" s="160" t="s">
        <v>302</v>
      </c>
      <c r="B128" s="161"/>
      <c r="C128" s="161"/>
      <c r="D128" s="156"/>
      <c r="E128" s="161"/>
      <c r="F128" s="154"/>
      <c r="G128" s="154"/>
      <c r="H128" s="154"/>
      <c r="I128" s="154"/>
      <c r="J128" s="154"/>
      <c r="K128" s="128"/>
      <c r="L128" s="128"/>
      <c r="M128" s="128"/>
      <c r="N128" s="128"/>
      <c r="O128" s="128"/>
      <c r="P128" s="128"/>
      <c r="Q128" s="128"/>
      <c r="R128" s="128"/>
      <c r="S128" s="128"/>
      <c r="T128" s="128"/>
      <c r="U128" s="55" t="str">
        <f t="shared" si="2"/>
        <v/>
      </c>
    </row>
    <row r="129" spans="1:21" ht="15.75" x14ac:dyDescent="0.25">
      <c r="A129" s="160" t="s">
        <v>302</v>
      </c>
      <c r="B129" s="161"/>
      <c r="C129" s="161"/>
      <c r="D129" s="156"/>
      <c r="E129" s="161"/>
      <c r="F129" s="154"/>
      <c r="G129" s="154"/>
      <c r="H129" s="154"/>
      <c r="I129" s="154"/>
      <c r="J129" s="154"/>
      <c r="K129" s="128"/>
      <c r="L129" s="128"/>
      <c r="M129" s="128"/>
      <c r="N129" s="128"/>
      <c r="O129" s="128"/>
      <c r="P129" s="128"/>
      <c r="Q129" s="128"/>
      <c r="R129" s="128"/>
      <c r="S129" s="128"/>
      <c r="T129" s="128"/>
      <c r="U129" s="55" t="str">
        <f t="shared" si="2"/>
        <v/>
      </c>
    </row>
    <row r="130" spans="1:21" ht="15.75" x14ac:dyDescent="0.25">
      <c r="A130" s="160" t="s">
        <v>302</v>
      </c>
      <c r="B130" s="161"/>
      <c r="C130" s="161"/>
      <c r="D130" s="156"/>
      <c r="E130" s="161"/>
      <c r="F130" s="154"/>
      <c r="G130" s="154"/>
      <c r="H130" s="154"/>
      <c r="I130" s="154"/>
      <c r="J130" s="154"/>
      <c r="K130" s="128"/>
      <c r="L130" s="128"/>
      <c r="M130" s="128"/>
      <c r="N130" s="128"/>
      <c r="O130" s="128"/>
      <c r="P130" s="128"/>
      <c r="Q130" s="128"/>
      <c r="R130" s="128"/>
      <c r="S130" s="128"/>
      <c r="T130" s="128"/>
      <c r="U130" s="55" t="str">
        <f t="shared" si="2"/>
        <v/>
      </c>
    </row>
    <row r="131" spans="1:21" ht="15.75" x14ac:dyDescent="0.25">
      <c r="A131" s="160" t="s">
        <v>302</v>
      </c>
      <c r="B131" s="161"/>
      <c r="C131" s="161"/>
      <c r="D131" s="156"/>
      <c r="E131" s="161"/>
      <c r="F131" s="154"/>
      <c r="G131" s="154"/>
      <c r="H131" s="154"/>
      <c r="I131" s="154"/>
      <c r="J131" s="154"/>
      <c r="K131" s="128"/>
      <c r="L131" s="128"/>
      <c r="M131" s="128"/>
      <c r="N131" s="128"/>
      <c r="O131" s="128"/>
      <c r="P131" s="128"/>
      <c r="Q131" s="128"/>
      <c r="R131" s="128"/>
      <c r="S131" s="128"/>
      <c r="T131" s="128"/>
      <c r="U131" s="55" t="str">
        <f t="shared" si="2"/>
        <v/>
      </c>
    </row>
    <row r="132" spans="1:21" ht="15.75" x14ac:dyDescent="0.25">
      <c r="A132" s="160" t="s">
        <v>302</v>
      </c>
      <c r="B132" s="161"/>
      <c r="C132" s="161"/>
      <c r="D132" s="156"/>
      <c r="E132" s="161"/>
      <c r="F132" s="154"/>
      <c r="G132" s="154"/>
      <c r="H132" s="154"/>
      <c r="I132" s="154"/>
      <c r="J132" s="154"/>
      <c r="K132" s="128"/>
      <c r="L132" s="128"/>
      <c r="M132" s="128"/>
      <c r="N132" s="128"/>
      <c r="O132" s="128"/>
      <c r="P132" s="128"/>
      <c r="Q132" s="128"/>
      <c r="R132" s="128"/>
      <c r="S132" s="128"/>
      <c r="T132" s="128"/>
      <c r="U132" s="55" t="str">
        <f t="shared" si="2"/>
        <v/>
      </c>
    </row>
    <row r="133" spans="1:21" ht="15.75" x14ac:dyDescent="0.25">
      <c r="A133" s="160" t="s">
        <v>302</v>
      </c>
      <c r="B133" s="161"/>
      <c r="C133" s="161"/>
      <c r="D133" s="156"/>
      <c r="E133" s="161"/>
      <c r="F133" s="154"/>
      <c r="G133" s="154"/>
      <c r="H133" s="154"/>
      <c r="I133" s="154"/>
      <c r="J133" s="154"/>
      <c r="K133" s="128"/>
      <c r="L133" s="128"/>
      <c r="M133" s="128"/>
      <c r="N133" s="128"/>
      <c r="O133" s="128"/>
      <c r="P133" s="128"/>
      <c r="Q133" s="128"/>
      <c r="R133" s="128"/>
      <c r="S133" s="128"/>
      <c r="T133" s="128"/>
      <c r="U133" s="55" t="str">
        <f t="shared" si="2"/>
        <v/>
      </c>
    </row>
    <row r="134" spans="1:21" ht="15.75" x14ac:dyDescent="0.25">
      <c r="A134" s="160" t="s">
        <v>302</v>
      </c>
      <c r="B134" s="161"/>
      <c r="C134" s="161"/>
      <c r="D134" s="156"/>
      <c r="E134" s="161"/>
      <c r="F134" s="154"/>
      <c r="G134" s="154"/>
      <c r="H134" s="154"/>
      <c r="I134" s="154"/>
      <c r="J134" s="154"/>
      <c r="K134" s="128"/>
      <c r="L134" s="128"/>
      <c r="M134" s="128"/>
      <c r="N134" s="128"/>
      <c r="O134" s="128"/>
      <c r="P134" s="128"/>
      <c r="Q134" s="128"/>
      <c r="R134" s="128"/>
      <c r="S134" s="128"/>
      <c r="T134" s="128"/>
      <c r="U134" s="55" t="str">
        <f t="shared" si="2"/>
        <v/>
      </c>
    </row>
    <row r="135" spans="1:21" ht="15.75" x14ac:dyDescent="0.25">
      <c r="A135" s="160" t="s">
        <v>302</v>
      </c>
      <c r="B135" s="161"/>
      <c r="C135" s="161"/>
      <c r="D135" s="156"/>
      <c r="E135" s="161"/>
      <c r="F135" s="154"/>
      <c r="G135" s="154"/>
      <c r="H135" s="154"/>
      <c r="I135" s="154"/>
      <c r="J135" s="154"/>
      <c r="K135" s="128"/>
      <c r="L135" s="128"/>
      <c r="M135" s="128"/>
      <c r="N135" s="128"/>
      <c r="O135" s="128"/>
      <c r="P135" s="128"/>
      <c r="Q135" s="128"/>
      <c r="R135" s="128"/>
      <c r="S135" s="128"/>
      <c r="T135" s="128"/>
      <c r="U135" s="55" t="str">
        <f t="shared" si="2"/>
        <v/>
      </c>
    </row>
    <row r="136" spans="1:21" ht="15.75" x14ac:dyDescent="0.25">
      <c r="A136" s="160" t="s">
        <v>302</v>
      </c>
      <c r="B136" s="161"/>
      <c r="C136" s="161"/>
      <c r="D136" s="156"/>
      <c r="E136" s="161"/>
      <c r="F136" s="154"/>
      <c r="G136" s="154"/>
      <c r="H136" s="154"/>
      <c r="I136" s="154"/>
      <c r="J136" s="154"/>
      <c r="K136" s="128"/>
      <c r="L136" s="128"/>
      <c r="M136" s="128"/>
      <c r="N136" s="128"/>
      <c r="O136" s="128"/>
      <c r="P136" s="128"/>
      <c r="Q136" s="128"/>
      <c r="R136" s="128"/>
      <c r="S136" s="128"/>
      <c r="T136" s="128"/>
      <c r="U136" s="55" t="str">
        <f t="shared" si="2"/>
        <v/>
      </c>
    </row>
    <row r="137" spans="1:21" ht="15.75" x14ac:dyDescent="0.25">
      <c r="A137" s="160" t="s">
        <v>302</v>
      </c>
      <c r="B137" s="161"/>
      <c r="C137" s="161"/>
      <c r="D137" s="156"/>
      <c r="E137" s="161"/>
      <c r="F137" s="154"/>
      <c r="G137" s="154"/>
      <c r="H137" s="154"/>
      <c r="I137" s="154"/>
      <c r="J137" s="154"/>
      <c r="K137" s="128"/>
      <c r="L137" s="128"/>
      <c r="M137" s="128"/>
      <c r="N137" s="128"/>
      <c r="O137" s="128"/>
      <c r="P137" s="128"/>
      <c r="Q137" s="128"/>
      <c r="R137" s="128"/>
      <c r="S137" s="128"/>
      <c r="T137" s="128"/>
      <c r="U137" s="55" t="str">
        <f t="shared" si="2"/>
        <v/>
      </c>
    </row>
    <row r="138" spans="1:21" ht="15.75" x14ac:dyDescent="0.25">
      <c r="A138" s="160" t="s">
        <v>302</v>
      </c>
      <c r="B138" s="161"/>
      <c r="C138" s="161"/>
      <c r="D138" s="156"/>
      <c r="E138" s="161"/>
      <c r="F138" s="154"/>
      <c r="G138" s="154"/>
      <c r="H138" s="154"/>
      <c r="I138" s="154"/>
      <c r="J138" s="154"/>
      <c r="K138" s="128"/>
      <c r="L138" s="128"/>
      <c r="M138" s="128"/>
      <c r="N138" s="128"/>
      <c r="O138" s="128"/>
      <c r="P138" s="128"/>
      <c r="Q138" s="128"/>
      <c r="R138" s="128"/>
      <c r="S138" s="128"/>
      <c r="T138" s="128"/>
      <c r="U138" s="55" t="str">
        <f t="shared" si="2"/>
        <v/>
      </c>
    </row>
    <row r="139" spans="1:21" ht="15.75" x14ac:dyDescent="0.25">
      <c r="A139" s="160" t="s">
        <v>302</v>
      </c>
      <c r="B139" s="161"/>
      <c r="C139" s="161"/>
      <c r="D139" s="156"/>
      <c r="E139" s="161"/>
      <c r="F139" s="154"/>
      <c r="G139" s="154"/>
      <c r="H139" s="154"/>
      <c r="I139" s="154"/>
      <c r="J139" s="154"/>
      <c r="K139" s="128"/>
      <c r="L139" s="128"/>
      <c r="M139" s="128"/>
      <c r="N139" s="128"/>
      <c r="O139" s="128"/>
      <c r="P139" s="128"/>
      <c r="Q139" s="128"/>
      <c r="R139" s="128"/>
      <c r="S139" s="128"/>
      <c r="T139" s="128"/>
      <c r="U139" s="55" t="str">
        <f t="shared" ref="U139:U140" si="3">IFERROR(AVERAGE(K139:T139),"")</f>
        <v/>
      </c>
    </row>
    <row r="140" spans="1:21" ht="15.75" x14ac:dyDescent="0.25">
      <c r="A140" s="160" t="s">
        <v>302</v>
      </c>
      <c r="B140" s="161"/>
      <c r="C140" s="161"/>
      <c r="D140" s="156"/>
      <c r="E140" s="161"/>
      <c r="F140" s="154"/>
      <c r="G140" s="154"/>
      <c r="H140" s="154"/>
      <c r="I140" s="154"/>
      <c r="J140" s="154"/>
      <c r="K140" s="128"/>
      <c r="L140" s="128"/>
      <c r="M140" s="128"/>
      <c r="N140" s="128"/>
      <c r="O140" s="128"/>
      <c r="P140" s="128"/>
      <c r="Q140" s="128"/>
      <c r="R140" s="128"/>
      <c r="S140" s="128"/>
      <c r="T140" s="128"/>
      <c r="U140" s="55" t="str">
        <f t="shared" si="3"/>
        <v/>
      </c>
    </row>
  </sheetData>
  <sheetProtection algorithmName="SHA-512" hashValue="CFLN0sfK7FCk6E+OM+5pwBZacaESxEF7MTyUVuIANfjN90wXN7fpXvQO6xfqhN3EQO+vCb2ZKoTil0Dxt/gWDQ==" saltValue="celGMl9tllDjZ69rkUCimA==" spinCount="100000" sheet="1" formatRows="0" selectLockedCells="1" autoFilter="0"/>
  <autoFilter ref="A9:U111"/>
  <mergeCells count="17">
    <mergeCell ref="C105:C110"/>
    <mergeCell ref="A96:A110"/>
    <mergeCell ref="A87:A95"/>
    <mergeCell ref="A29:A86"/>
    <mergeCell ref="C17:C18"/>
    <mergeCell ref="C21:C22"/>
    <mergeCell ref="C24:C27"/>
    <mergeCell ref="N8:O8"/>
    <mergeCell ref="P8:T8"/>
    <mergeCell ref="U8:U9"/>
    <mergeCell ref="K8:M8"/>
    <mergeCell ref="A10:A28"/>
    <mergeCell ref="A2:A4"/>
    <mergeCell ref="B2:C4"/>
    <mergeCell ref="D3:F3"/>
    <mergeCell ref="D4:F4"/>
    <mergeCell ref="K7:T7"/>
  </mergeCells>
  <dataValidations count="1">
    <dataValidation type="list" allowBlank="1" showInputMessage="1" showErrorMessage="1" sqref="I10:I110">
      <formula1>"Resultado de las auditorías Internas,Resultado de las Auditorías externas,Comités Institucionales,Resultado de Indicadores,Voz del cliente,Mejoramiento continuo"</formula1>
    </dataValidation>
  </dataValidations>
  <printOptions horizontalCentered="1"/>
  <pageMargins left="0.78740157480314965" right="0.78740157480314965" top="0.78740157480314965" bottom="0.78740157480314965" header="0.78740157480314965" footer="0.78740157480314965"/>
  <pageSetup scale="80" fitToHeight="2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19"/>
  <sheetViews>
    <sheetView showGridLines="0" zoomScaleNormal="100" workbookViewId="0">
      <selection activeCell="A6" sqref="A6"/>
    </sheetView>
  </sheetViews>
  <sheetFormatPr baseColWidth="10" defaultColWidth="11.42578125" defaultRowHeight="15" x14ac:dyDescent="0.25"/>
  <cols>
    <col min="1" max="1" width="28.42578125" customWidth="1"/>
    <col min="2" max="6" width="29.7109375" customWidth="1"/>
  </cols>
  <sheetData>
    <row r="1" spans="1:6" ht="18" customHeight="1" x14ac:dyDescent="0.25">
      <c r="A1" s="210"/>
      <c r="B1" s="269" t="s">
        <v>22</v>
      </c>
      <c r="C1" s="270"/>
      <c r="D1" s="276" t="s">
        <v>20</v>
      </c>
      <c r="E1" s="277"/>
      <c r="F1" s="278"/>
    </row>
    <row r="2" spans="1:6" ht="24" customHeight="1" x14ac:dyDescent="0.25">
      <c r="A2" s="210"/>
      <c r="B2" s="271"/>
      <c r="C2" s="272"/>
      <c r="D2" s="275" t="s">
        <v>1</v>
      </c>
      <c r="E2" s="275"/>
      <c r="F2" s="275"/>
    </row>
    <row r="3" spans="1:6" x14ac:dyDescent="0.25">
      <c r="A3" s="210"/>
      <c r="B3" s="273"/>
      <c r="C3" s="274"/>
      <c r="D3" s="275" t="s">
        <v>2</v>
      </c>
      <c r="E3" s="275"/>
      <c r="F3" s="275"/>
    </row>
    <row r="4" spans="1:6" x14ac:dyDescent="0.25">
      <c r="A4" s="267"/>
      <c r="B4" s="268"/>
      <c r="C4" s="268"/>
      <c r="D4" s="268"/>
      <c r="E4" s="268"/>
      <c r="F4" s="268"/>
    </row>
    <row r="5" spans="1:6" ht="27.75" customHeight="1" x14ac:dyDescent="0.25">
      <c r="A5" s="36" t="s">
        <v>129</v>
      </c>
      <c r="B5" s="36">
        <v>1</v>
      </c>
      <c r="C5" s="36">
        <v>2</v>
      </c>
      <c r="D5" s="36">
        <v>3</v>
      </c>
      <c r="E5" s="36">
        <v>4</v>
      </c>
      <c r="F5" s="36">
        <v>5</v>
      </c>
    </row>
    <row r="6" spans="1:6" ht="135" x14ac:dyDescent="0.25">
      <c r="A6" s="10" t="s">
        <v>303</v>
      </c>
      <c r="B6" s="10" t="s">
        <v>304</v>
      </c>
      <c r="C6" s="10" t="s">
        <v>305</v>
      </c>
      <c r="D6" s="10" t="s">
        <v>306</v>
      </c>
      <c r="E6" s="10" t="s">
        <v>307</v>
      </c>
      <c r="F6" s="10" t="s">
        <v>308</v>
      </c>
    </row>
    <row r="7" spans="1:6" ht="120" x14ac:dyDescent="0.25">
      <c r="A7" s="1" t="s">
        <v>309</v>
      </c>
      <c r="B7" s="10" t="s">
        <v>310</v>
      </c>
      <c r="C7" s="10" t="s">
        <v>311</v>
      </c>
      <c r="D7" s="10" t="s">
        <v>312</v>
      </c>
      <c r="E7" s="10" t="s">
        <v>313</v>
      </c>
      <c r="F7" s="10" t="s">
        <v>314</v>
      </c>
    </row>
    <row r="8" spans="1:6" ht="90" x14ac:dyDescent="0.25">
      <c r="A8" s="11" t="s">
        <v>315</v>
      </c>
      <c r="B8" s="10" t="s">
        <v>316</v>
      </c>
      <c r="C8" s="10" t="s">
        <v>317</v>
      </c>
      <c r="D8" s="10" t="s">
        <v>318</v>
      </c>
      <c r="E8" s="10" t="s">
        <v>319</v>
      </c>
      <c r="F8" s="10" t="s">
        <v>320</v>
      </c>
    </row>
    <row r="9" spans="1:6" ht="26.25" x14ac:dyDescent="0.25">
      <c r="A9" s="36" t="s">
        <v>321</v>
      </c>
      <c r="B9" s="37">
        <v>1</v>
      </c>
      <c r="C9" s="37">
        <v>2</v>
      </c>
      <c r="D9" s="37">
        <v>3</v>
      </c>
      <c r="E9" s="37">
        <v>4</v>
      </c>
      <c r="F9" s="37">
        <v>5</v>
      </c>
    </row>
    <row r="10" spans="1:6" ht="120" x14ac:dyDescent="0.25">
      <c r="A10" s="10" t="s">
        <v>322</v>
      </c>
      <c r="B10" s="10" t="s">
        <v>323</v>
      </c>
      <c r="C10" s="10" t="s">
        <v>324</v>
      </c>
      <c r="D10" s="10" t="s">
        <v>325</v>
      </c>
      <c r="E10" s="10" t="s">
        <v>326</v>
      </c>
      <c r="F10" s="10" t="s">
        <v>327</v>
      </c>
    </row>
    <row r="11" spans="1:6" ht="135" x14ac:dyDescent="0.25">
      <c r="A11" s="10" t="s">
        <v>328</v>
      </c>
      <c r="B11" s="10" t="s">
        <v>329</v>
      </c>
      <c r="C11" s="10" t="s">
        <v>330</v>
      </c>
      <c r="D11" s="10" t="s">
        <v>331</v>
      </c>
      <c r="E11" s="10" t="s">
        <v>332</v>
      </c>
      <c r="F11" s="10" t="s">
        <v>333</v>
      </c>
    </row>
    <row r="12" spans="1:6" ht="26.25" x14ac:dyDescent="0.25">
      <c r="A12" s="36" t="s">
        <v>334</v>
      </c>
      <c r="B12" s="37">
        <v>1</v>
      </c>
      <c r="C12" s="37">
        <v>2</v>
      </c>
      <c r="D12" s="37">
        <v>3</v>
      </c>
      <c r="E12" s="37">
        <v>4</v>
      </c>
      <c r="F12" s="37">
        <v>5</v>
      </c>
    </row>
    <row r="13" spans="1:6" ht="105" x14ac:dyDescent="0.25">
      <c r="A13" s="1" t="s">
        <v>335</v>
      </c>
      <c r="B13" s="10" t="s">
        <v>336</v>
      </c>
      <c r="C13" s="10" t="s">
        <v>337</v>
      </c>
      <c r="D13" s="10" t="s">
        <v>338</v>
      </c>
      <c r="E13" s="10" t="s">
        <v>339</v>
      </c>
      <c r="F13" s="10" t="s">
        <v>340</v>
      </c>
    </row>
    <row r="14" spans="1:6" ht="75" x14ac:dyDescent="0.25">
      <c r="A14" s="1" t="s">
        <v>341</v>
      </c>
      <c r="B14" s="10" t="s">
        <v>342</v>
      </c>
      <c r="C14" s="10" t="s">
        <v>343</v>
      </c>
      <c r="D14" s="10" t="s">
        <v>344</v>
      </c>
      <c r="E14" s="10" t="s">
        <v>345</v>
      </c>
      <c r="F14" s="10" t="s">
        <v>346</v>
      </c>
    </row>
    <row r="15" spans="1:6" ht="165" x14ac:dyDescent="0.25">
      <c r="A15" s="11" t="s">
        <v>347</v>
      </c>
      <c r="B15" s="10" t="s">
        <v>348</v>
      </c>
      <c r="C15" s="10" t="s">
        <v>349</v>
      </c>
      <c r="D15" s="10" t="s">
        <v>350</v>
      </c>
      <c r="E15" s="10" t="s">
        <v>351</v>
      </c>
      <c r="F15" s="10" t="s">
        <v>352</v>
      </c>
    </row>
    <row r="16" spans="1:6" ht="120" x14ac:dyDescent="0.25">
      <c r="A16" s="1" t="s">
        <v>353</v>
      </c>
      <c r="B16" s="10" t="s">
        <v>354</v>
      </c>
      <c r="C16" s="10" t="s">
        <v>355</v>
      </c>
      <c r="D16" s="10" t="s">
        <v>356</v>
      </c>
      <c r="E16" s="10" t="s">
        <v>357</v>
      </c>
      <c r="F16" s="10" t="s">
        <v>358</v>
      </c>
    </row>
    <row r="17" spans="1:6" ht="120" x14ac:dyDescent="0.25">
      <c r="A17" s="1" t="s">
        <v>359</v>
      </c>
      <c r="B17" s="10" t="s">
        <v>360</v>
      </c>
      <c r="C17" s="10" t="s">
        <v>361</v>
      </c>
      <c r="D17" s="10" t="s">
        <v>362</v>
      </c>
      <c r="E17" s="10" t="s">
        <v>363</v>
      </c>
      <c r="F17" s="10" t="s">
        <v>364</v>
      </c>
    </row>
    <row r="18" spans="1:6" x14ac:dyDescent="0.25">
      <c r="B18" s="5"/>
    </row>
    <row r="19" spans="1:6" x14ac:dyDescent="0.25">
      <c r="B19" s="5"/>
    </row>
  </sheetData>
  <sheetProtection algorithmName="SHA-512" hashValue="WQc/TeotjhvGBsb1/aXMwqBbM5U61ePMHsCw2jBuWCFi39i2jQon52GaFg7SqZOuKNkfN/knZGMUJcaNikmd5g==" saltValue="md7iKSDIFnKXd2BE1zSRrQ==" spinCount="100000" sheet="1" objects="1" scenarios="1"/>
  <mergeCells count="6">
    <mergeCell ref="A4:F4"/>
    <mergeCell ref="A1:A3"/>
    <mergeCell ref="B1:C3"/>
    <mergeCell ref="D2:F2"/>
    <mergeCell ref="D3:F3"/>
    <mergeCell ref="D1:F1"/>
  </mergeCells>
  <printOptions horizontalCentered="1"/>
  <pageMargins left="0.78740157480314965" right="0.78740157480314965" top="0.78740157480314965" bottom="0.78740157480314965" header="0.78740157480314965" footer="0.78740157480314965"/>
  <pageSetup scale="65"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M207"/>
  <sheetViews>
    <sheetView showGridLines="0" showZeros="0" zoomScale="85" zoomScaleNormal="85" workbookViewId="0">
      <selection activeCell="F8" sqref="F8"/>
    </sheetView>
  </sheetViews>
  <sheetFormatPr baseColWidth="10" defaultColWidth="11.42578125" defaultRowHeight="15" x14ac:dyDescent="0.25"/>
  <cols>
    <col min="1" max="1" width="8.5703125" bestFit="1" customWidth="1"/>
    <col min="2" max="2" width="37" bestFit="1" customWidth="1"/>
    <col min="3" max="3" width="37" customWidth="1"/>
    <col min="4" max="4" width="29" customWidth="1"/>
    <col min="5" max="5" width="20.42578125" style="58" bestFit="1" customWidth="1"/>
    <col min="6" max="6" width="17.42578125" customWidth="1"/>
    <col min="7" max="7" width="36.140625" customWidth="1"/>
    <col min="8" max="9" width="25.5703125" customWidth="1"/>
    <col min="10" max="11" width="27.140625" customWidth="1"/>
    <col min="12" max="12" width="28.5703125" style="58" customWidth="1"/>
    <col min="13" max="13" width="31" customWidth="1"/>
  </cols>
  <sheetData>
    <row r="2" spans="1:13" ht="22.5" customHeight="1" x14ac:dyDescent="0.25">
      <c r="B2" s="210"/>
      <c r="C2" s="269" t="s">
        <v>22</v>
      </c>
      <c r="D2" s="270"/>
      <c r="E2" s="231" t="s">
        <v>20</v>
      </c>
      <c r="F2" s="234"/>
      <c r="G2" s="235"/>
    </row>
    <row r="3" spans="1:13" ht="18.75" customHeight="1" x14ac:dyDescent="0.25">
      <c r="B3" s="210"/>
      <c r="C3" s="271"/>
      <c r="D3" s="272"/>
      <c r="E3" s="280" t="s">
        <v>1</v>
      </c>
      <c r="F3" s="280"/>
      <c r="G3" s="280"/>
    </row>
    <row r="4" spans="1:13" ht="21.75" customHeight="1" x14ac:dyDescent="0.25">
      <c r="B4" s="210"/>
      <c r="C4" s="273"/>
      <c r="D4" s="274"/>
      <c r="E4" s="280" t="s">
        <v>2</v>
      </c>
      <c r="F4" s="280"/>
      <c r="G4" s="280"/>
      <c r="H4" s="59"/>
      <c r="I4" s="60"/>
      <c r="L4"/>
    </row>
    <row r="5" spans="1:13" ht="18" x14ac:dyDescent="0.25">
      <c r="B5" s="25"/>
      <c r="C5" s="25"/>
      <c r="D5" s="61"/>
      <c r="E5" s="61"/>
      <c r="F5" s="61"/>
      <c r="G5" s="61"/>
      <c r="H5" s="61"/>
      <c r="I5" s="61"/>
      <c r="J5" s="61"/>
      <c r="K5" s="61"/>
      <c r="L5" s="62"/>
    </row>
    <row r="6" spans="1:13" ht="81.75" customHeight="1" thickBot="1" x14ac:dyDescent="0.3">
      <c r="B6" s="59" t="s">
        <v>407</v>
      </c>
      <c r="C6" s="59"/>
      <c r="D6" s="279" t="s">
        <v>408</v>
      </c>
      <c r="E6" s="279"/>
      <c r="F6" s="279"/>
      <c r="G6" s="279"/>
    </row>
    <row r="7" spans="1:13" ht="75.75" thickTop="1" x14ac:dyDescent="0.25">
      <c r="A7" s="52" t="s">
        <v>409</v>
      </c>
      <c r="B7" s="52" t="s">
        <v>137</v>
      </c>
      <c r="C7" s="52" t="s">
        <v>378</v>
      </c>
      <c r="D7" s="52" t="s">
        <v>410</v>
      </c>
      <c r="E7" s="52" t="s">
        <v>411</v>
      </c>
      <c r="F7" s="52" t="s">
        <v>412</v>
      </c>
      <c r="G7" s="52" t="s">
        <v>413</v>
      </c>
      <c r="H7" s="52" t="s">
        <v>414</v>
      </c>
      <c r="I7" s="52" t="s">
        <v>415</v>
      </c>
      <c r="J7" s="52" t="s">
        <v>416</v>
      </c>
      <c r="K7" s="52" t="s">
        <v>417</v>
      </c>
      <c r="L7" s="52" t="s">
        <v>418</v>
      </c>
      <c r="M7" s="52" t="s">
        <v>419</v>
      </c>
    </row>
    <row r="8" spans="1:13" ht="105" x14ac:dyDescent="0.25">
      <c r="A8" s="3">
        <f>+Hoja1!A4</f>
        <v>1</v>
      </c>
      <c r="B8" s="54" t="str">
        <f>+Hoja1!B4</f>
        <v>Para obtener la información necesaria para direccionar las acciones tendientes a promover la cultura de seguridad y evaluar el impacto de este proceso, el Establecimiento de sanidad Militar aplica la “Encuesta de clima de seguridad".</v>
      </c>
      <c r="C8" s="54" t="str">
        <f>+Hoja1!C4</f>
        <v xml:space="preserve">Socialización e implementación de la Encuesta de Clima de Seguridad adaptada por el SSFM. </v>
      </c>
      <c r="D8" s="28" t="str">
        <f>IFERROR(VLOOKUP($A8,'10.INDICADORES'!$A$7:$M$107,3,0),"")</f>
        <v>PROPORCIÓN DE PERSONAL QUE CONOCE LA SEGURIDAD DEL PACIENTE</v>
      </c>
      <c r="E8" s="63">
        <f>IFERROR(VLOOKUP($A8,'10.INDICADORES'!$A$7:$M$107,4,0),"")</f>
        <v>0.85</v>
      </c>
      <c r="F8" s="167" t="s">
        <v>420</v>
      </c>
      <c r="G8" s="166" t="str">
        <f>IFERROR(VLOOKUP($A8,'10.INDICADORES'!$A$7:$M$107,9,0),"")</f>
        <v>Se divide el numerador entre el denominador y el resultado se multiplica por el factor y se presenta con una cifra decimal</v>
      </c>
      <c r="H8" s="64"/>
      <c r="I8" s="64"/>
      <c r="J8" s="64"/>
      <c r="K8" s="64"/>
      <c r="L8" s="65"/>
      <c r="M8" s="64"/>
    </row>
    <row r="9" spans="1:13" ht="86.45" customHeight="1" x14ac:dyDescent="0.25">
      <c r="A9" s="3">
        <f>+Hoja1!A5</f>
        <v>0</v>
      </c>
      <c r="B9" s="54">
        <f>+Hoja1!B5</f>
        <v>0</v>
      </c>
      <c r="C9" s="54">
        <f>+Hoja1!C5</f>
        <v>0</v>
      </c>
      <c r="D9" s="28" t="str">
        <f>IFERROR(VLOOKUP($A9,'10.INDICADORES'!$A$7:$M$107,3,0),"")</f>
        <v/>
      </c>
      <c r="E9" s="63" t="str">
        <f>IFERROR(VLOOKUP($A9,'10.INDICADORES'!$A$7:$M$107,4,0),"")</f>
        <v/>
      </c>
      <c r="F9" s="167"/>
      <c r="G9" s="166" t="str">
        <f>IFERROR(VLOOKUP($A9,'10.INDICADORES'!$A$7:$M$107,9,0),"")</f>
        <v/>
      </c>
      <c r="H9" s="64"/>
      <c r="I9" s="64"/>
      <c r="J9" s="64"/>
      <c r="K9" s="64"/>
      <c r="L9" s="65"/>
      <c r="M9" s="64"/>
    </row>
    <row r="10" spans="1:13" x14ac:dyDescent="0.25">
      <c r="A10" s="3">
        <f>+Hoja1!A6</f>
        <v>0</v>
      </c>
      <c r="B10" s="54">
        <f>+Hoja1!B6</f>
        <v>0</v>
      </c>
      <c r="C10" s="54">
        <f>+Hoja1!C6</f>
        <v>0</v>
      </c>
      <c r="D10" s="28" t="str">
        <f>IFERROR(VLOOKUP($A10,'10.INDICADORES'!$A$7:$M$107,3,0),"")</f>
        <v/>
      </c>
      <c r="E10" s="63" t="str">
        <f>IFERROR(VLOOKUP($A10,'10.INDICADORES'!$A$7:$M$107,4,0),"")</f>
        <v/>
      </c>
      <c r="F10" s="167"/>
      <c r="G10" s="166" t="str">
        <f>IFERROR(VLOOKUP($A10,'10.INDICADORES'!$A$7:$M$107,9,0),"")</f>
        <v/>
      </c>
      <c r="H10" s="64"/>
      <c r="I10" s="64"/>
      <c r="J10" s="64"/>
      <c r="K10" s="64"/>
      <c r="L10" s="65"/>
      <c r="M10" s="64"/>
    </row>
    <row r="11" spans="1:13" x14ac:dyDescent="0.25">
      <c r="A11" s="3">
        <f>+Hoja1!A7</f>
        <v>0</v>
      </c>
      <c r="B11" s="54">
        <f>+Hoja1!B7</f>
        <v>0</v>
      </c>
      <c r="C11" s="54">
        <f>+Hoja1!C7</f>
        <v>0</v>
      </c>
      <c r="D11" s="28" t="str">
        <f>IFERROR(VLOOKUP($A11,'10.INDICADORES'!$A$7:$M$107,3,0),"")</f>
        <v/>
      </c>
      <c r="E11" s="63" t="str">
        <f>IFERROR(VLOOKUP($A11,'10.INDICADORES'!$A$7:$M$107,4,0),"")</f>
        <v/>
      </c>
      <c r="F11" s="167"/>
      <c r="G11" s="166" t="str">
        <f>IFERROR(VLOOKUP($A11,'10.INDICADORES'!$A$7:$M$107,9,0),"")</f>
        <v/>
      </c>
      <c r="H11" s="64"/>
      <c r="I11" s="64"/>
      <c r="J11" s="64"/>
      <c r="K11" s="64"/>
      <c r="L11" s="65"/>
      <c r="M11" s="64"/>
    </row>
    <row r="12" spans="1:13" x14ac:dyDescent="0.25">
      <c r="A12" s="3">
        <f>+Hoja1!A8</f>
        <v>0</v>
      </c>
      <c r="B12" s="54">
        <f>+Hoja1!B8</f>
        <v>0</v>
      </c>
      <c r="C12" s="54">
        <f>+Hoja1!C8</f>
        <v>0</v>
      </c>
      <c r="D12" s="28" t="str">
        <f>IFERROR(VLOOKUP($A12,'10.INDICADORES'!$A$7:$M$107,3,0),"")</f>
        <v/>
      </c>
      <c r="E12" s="63" t="str">
        <f>IFERROR(VLOOKUP($A12,'10.INDICADORES'!$A$7:$M$107,4,0),"")</f>
        <v/>
      </c>
      <c r="F12" s="167"/>
      <c r="G12" s="166" t="str">
        <f>IFERROR(VLOOKUP($A12,'10.INDICADORES'!$A$7:$M$107,9,0),"")</f>
        <v/>
      </c>
      <c r="H12" s="64"/>
      <c r="I12" s="64"/>
      <c r="J12" s="64"/>
      <c r="K12" s="64"/>
      <c r="L12" s="65"/>
      <c r="M12" s="64"/>
    </row>
    <row r="13" spans="1:13" x14ac:dyDescent="0.25">
      <c r="A13" s="3">
        <f>+Hoja1!A9</f>
        <v>0</v>
      </c>
      <c r="B13" s="54">
        <f>+Hoja1!B9</f>
        <v>0</v>
      </c>
      <c r="C13" s="54">
        <f>+Hoja1!C9</f>
        <v>0</v>
      </c>
      <c r="D13" s="28" t="str">
        <f>IFERROR(VLOOKUP($A13,'10.INDICADORES'!$A$7:$M$107,3,0),"")</f>
        <v/>
      </c>
      <c r="E13" s="63" t="str">
        <f>IFERROR(VLOOKUP($A13,'10.INDICADORES'!$A$7:$M$107,4,0),"")</f>
        <v/>
      </c>
      <c r="F13" s="167"/>
      <c r="G13" s="166" t="str">
        <f>IFERROR(VLOOKUP($A13,'10.INDICADORES'!$A$7:$M$107,9,0),"")</f>
        <v/>
      </c>
      <c r="H13" s="64"/>
      <c r="I13" s="64"/>
      <c r="J13" s="64"/>
      <c r="K13" s="64"/>
      <c r="L13" s="65"/>
      <c r="M13" s="64"/>
    </row>
    <row r="14" spans="1:13" x14ac:dyDescent="0.25">
      <c r="A14" s="3">
        <f>+Hoja1!A10</f>
        <v>0</v>
      </c>
      <c r="B14" s="54">
        <f>+Hoja1!B10</f>
        <v>0</v>
      </c>
      <c r="C14" s="54">
        <f>+Hoja1!C10</f>
        <v>0</v>
      </c>
      <c r="D14" s="28" t="str">
        <f>IFERROR(VLOOKUP($A14,'10.INDICADORES'!$A$7:$M$107,3,0),"")</f>
        <v/>
      </c>
      <c r="E14" s="63" t="str">
        <f>IFERROR(VLOOKUP($A14,'10.INDICADORES'!$A$7:$M$107,4,0),"")</f>
        <v/>
      </c>
      <c r="F14" s="167"/>
      <c r="G14" s="166" t="str">
        <f>IFERROR(VLOOKUP($A14,'10.INDICADORES'!$A$7:$M$107,9,0),"")</f>
        <v/>
      </c>
      <c r="H14" s="64"/>
      <c r="I14" s="64"/>
      <c r="J14" s="64"/>
      <c r="K14" s="64"/>
      <c r="L14" s="65"/>
      <c r="M14" s="64"/>
    </row>
    <row r="15" spans="1:13" x14ac:dyDescent="0.25">
      <c r="A15" s="3">
        <f>+Hoja1!A11</f>
        <v>0</v>
      </c>
      <c r="B15" s="54">
        <f>+Hoja1!B11</f>
        <v>0</v>
      </c>
      <c r="C15" s="54">
        <f>+Hoja1!C11</f>
        <v>0</v>
      </c>
      <c r="D15" s="28" t="str">
        <f>IFERROR(VLOOKUP($A15,'10.INDICADORES'!$A$7:$M$107,3,0),"")</f>
        <v/>
      </c>
      <c r="E15" s="63" t="str">
        <f>IFERROR(VLOOKUP($A15,'10.INDICADORES'!$A$7:$M$107,4,0),"")</f>
        <v/>
      </c>
      <c r="F15" s="167"/>
      <c r="G15" s="166" t="str">
        <f>IFERROR(VLOOKUP($A15,'10.INDICADORES'!$A$7:$M$107,9,0),"")</f>
        <v/>
      </c>
      <c r="H15" s="64"/>
      <c r="I15" s="64"/>
      <c r="J15" s="64"/>
      <c r="K15" s="64"/>
      <c r="L15" s="65"/>
      <c r="M15" s="64"/>
    </row>
    <row r="16" spans="1:13" x14ac:dyDescent="0.25">
      <c r="A16" s="3">
        <f>+Hoja1!A12</f>
        <v>0</v>
      </c>
      <c r="B16" s="54">
        <f>+Hoja1!B12</f>
        <v>0</v>
      </c>
      <c r="C16" s="54">
        <f>+Hoja1!C12</f>
        <v>0</v>
      </c>
      <c r="D16" s="28" t="str">
        <f>IFERROR(VLOOKUP($A16,'10.INDICADORES'!$A$7:$M$107,3,0),"")</f>
        <v/>
      </c>
      <c r="E16" s="63" t="str">
        <f>IFERROR(VLOOKUP($A16,'10.INDICADORES'!$A$7:$M$107,4,0),"")</f>
        <v/>
      </c>
      <c r="F16" s="167"/>
      <c r="G16" s="166" t="str">
        <f>IFERROR(VLOOKUP($A16,'10.INDICADORES'!$A$7:$M$107,9,0),"")</f>
        <v/>
      </c>
      <c r="H16" s="64"/>
      <c r="I16" s="64"/>
      <c r="J16" s="64"/>
      <c r="K16" s="64"/>
      <c r="L16" s="65"/>
      <c r="M16" s="64"/>
    </row>
    <row r="17" spans="1:13" x14ac:dyDescent="0.25">
      <c r="A17" s="3">
        <f>+Hoja1!A13</f>
        <v>0</v>
      </c>
      <c r="B17" s="54">
        <f>+Hoja1!B13</f>
        <v>0</v>
      </c>
      <c r="C17" s="54">
        <f>+Hoja1!C13</f>
        <v>0</v>
      </c>
      <c r="D17" s="28" t="str">
        <f>IFERROR(VLOOKUP($A17,'10.INDICADORES'!$A$7:$M$107,3,0),"")</f>
        <v/>
      </c>
      <c r="E17" s="63" t="str">
        <f>IFERROR(VLOOKUP($A17,'10.INDICADORES'!$A$7:$M$107,4,0),"")</f>
        <v/>
      </c>
      <c r="F17" s="167"/>
      <c r="G17" s="166" t="str">
        <f>IFERROR(VLOOKUP($A17,'10.INDICADORES'!$A$7:$M$107,9,0),"")</f>
        <v/>
      </c>
      <c r="H17" s="64"/>
      <c r="I17" s="64"/>
      <c r="J17" s="64"/>
      <c r="K17" s="64"/>
      <c r="L17" s="65"/>
      <c r="M17" s="64"/>
    </row>
    <row r="18" spans="1:13" x14ac:dyDescent="0.25">
      <c r="A18" s="3">
        <f>+Hoja1!A14</f>
        <v>0</v>
      </c>
      <c r="B18" s="54">
        <f>+Hoja1!B14</f>
        <v>0</v>
      </c>
      <c r="C18" s="54">
        <f>+Hoja1!C14</f>
        <v>0</v>
      </c>
      <c r="D18" s="28" t="str">
        <f>IFERROR(VLOOKUP($A18,'10.INDICADORES'!$A$7:$M$107,3,0),"")</f>
        <v/>
      </c>
      <c r="E18" s="63" t="str">
        <f>IFERROR(VLOOKUP($A18,'10.INDICADORES'!$A$7:$M$107,4,0),"")</f>
        <v/>
      </c>
      <c r="F18" s="167"/>
      <c r="G18" s="166" t="str">
        <f>IFERROR(VLOOKUP($A18,'10.INDICADORES'!$A$7:$M$107,9,0),"")</f>
        <v/>
      </c>
      <c r="H18" s="64"/>
      <c r="I18" s="64"/>
      <c r="J18" s="64"/>
      <c r="K18" s="64"/>
      <c r="L18" s="65"/>
      <c r="M18" s="64"/>
    </row>
    <row r="19" spans="1:13" x14ac:dyDescent="0.25">
      <c r="A19" s="3">
        <f>+Hoja1!A15</f>
        <v>0</v>
      </c>
      <c r="B19" s="54">
        <f>+Hoja1!B15</f>
        <v>0</v>
      </c>
      <c r="C19" s="54">
        <f>+Hoja1!C15</f>
        <v>0</v>
      </c>
      <c r="D19" s="28" t="str">
        <f>IFERROR(VLOOKUP($A19,'10.INDICADORES'!$A$7:$M$107,3,0),"")</f>
        <v/>
      </c>
      <c r="E19" s="63" t="str">
        <f>IFERROR(VLOOKUP($A19,'10.INDICADORES'!$A$7:$M$107,4,0),"")</f>
        <v/>
      </c>
      <c r="F19" s="167"/>
      <c r="G19" s="166" t="str">
        <f>IFERROR(VLOOKUP($A19,'10.INDICADORES'!$A$7:$M$107,9,0),"")</f>
        <v/>
      </c>
      <c r="H19" s="64"/>
      <c r="I19" s="64"/>
      <c r="J19" s="64"/>
      <c r="K19" s="64"/>
      <c r="L19" s="65"/>
      <c r="M19" s="64"/>
    </row>
    <row r="20" spans="1:13" x14ac:dyDescent="0.25">
      <c r="A20" s="3">
        <f>+Hoja1!A16</f>
        <v>0</v>
      </c>
      <c r="B20" s="54">
        <f>+Hoja1!B16</f>
        <v>0</v>
      </c>
      <c r="C20" s="54">
        <f>+Hoja1!C16</f>
        <v>0</v>
      </c>
      <c r="D20" s="28" t="str">
        <f>IFERROR(VLOOKUP($A20,'10.INDICADORES'!$A$7:$M$107,3,0),"")</f>
        <v/>
      </c>
      <c r="E20" s="63" t="str">
        <f>IFERROR(VLOOKUP($A20,'10.INDICADORES'!$A$7:$M$107,4,0),"")</f>
        <v/>
      </c>
      <c r="F20" s="167"/>
      <c r="G20" s="166" t="str">
        <f>IFERROR(VLOOKUP($A20,'10.INDICADORES'!$A$7:$M$107,9,0),"")</f>
        <v/>
      </c>
      <c r="H20" s="64"/>
      <c r="I20" s="64"/>
      <c r="J20" s="64"/>
      <c r="K20" s="64"/>
      <c r="L20" s="65"/>
      <c r="M20" s="64"/>
    </row>
    <row r="21" spans="1:13" x14ac:dyDescent="0.25">
      <c r="A21" s="3">
        <f>+Hoja1!A17</f>
        <v>0</v>
      </c>
      <c r="B21" s="54">
        <f>+Hoja1!B17</f>
        <v>0</v>
      </c>
      <c r="C21" s="54">
        <f>+Hoja1!C17</f>
        <v>0</v>
      </c>
      <c r="D21" s="28" t="str">
        <f>IFERROR(VLOOKUP($A21,'10.INDICADORES'!$A$7:$M$107,3,0),"")</f>
        <v/>
      </c>
      <c r="E21" s="63" t="str">
        <f>IFERROR(VLOOKUP($A21,'10.INDICADORES'!$A$7:$M$107,4,0),"")</f>
        <v/>
      </c>
      <c r="F21" s="167"/>
      <c r="G21" s="166" t="str">
        <f>IFERROR(VLOOKUP($A21,'10.INDICADORES'!$A$7:$M$107,9,0),"")</f>
        <v/>
      </c>
      <c r="H21" s="64"/>
      <c r="I21" s="64"/>
      <c r="J21" s="64"/>
      <c r="K21" s="64"/>
      <c r="L21" s="65"/>
      <c r="M21" s="64"/>
    </row>
    <row r="22" spans="1:13" x14ac:dyDescent="0.25">
      <c r="A22" s="3">
        <f>+Hoja1!A18</f>
        <v>0</v>
      </c>
      <c r="B22" s="54">
        <f>+Hoja1!B18</f>
        <v>0</v>
      </c>
      <c r="C22" s="54">
        <f>+Hoja1!C18</f>
        <v>0</v>
      </c>
      <c r="D22" s="28" t="str">
        <f>IFERROR(VLOOKUP($A22,'10.INDICADORES'!$A$7:$M$107,3,0),"")</f>
        <v/>
      </c>
      <c r="E22" s="63" t="str">
        <f>IFERROR(VLOOKUP($A22,'10.INDICADORES'!$A$7:$M$107,4,0),"")</f>
        <v/>
      </c>
      <c r="F22" s="167"/>
      <c r="G22" s="166" t="str">
        <f>IFERROR(VLOOKUP($A22,'10.INDICADORES'!$A$7:$M$107,9,0),"")</f>
        <v/>
      </c>
      <c r="H22" s="64"/>
      <c r="I22" s="64"/>
      <c r="J22" s="64"/>
      <c r="K22" s="64"/>
      <c r="L22" s="65"/>
      <c r="M22" s="64"/>
    </row>
    <row r="23" spans="1:13" x14ac:dyDescent="0.25">
      <c r="A23" s="3">
        <f>+Hoja1!A19</f>
        <v>0</v>
      </c>
      <c r="B23" s="54">
        <f>+Hoja1!B19</f>
        <v>0</v>
      </c>
      <c r="C23" s="54">
        <f>+Hoja1!C19</f>
        <v>0</v>
      </c>
      <c r="D23" s="28" t="str">
        <f>IFERROR(VLOOKUP($A23,'10.INDICADORES'!$A$7:$M$107,3,0),"")</f>
        <v/>
      </c>
      <c r="E23" s="63" t="str">
        <f>IFERROR(VLOOKUP($A23,'10.INDICADORES'!$A$7:$M$107,4,0),"")</f>
        <v/>
      </c>
      <c r="F23" s="167"/>
      <c r="G23" s="166" t="str">
        <f>IFERROR(VLOOKUP($A23,'10.INDICADORES'!$A$7:$M$107,9,0),"")</f>
        <v/>
      </c>
      <c r="H23" s="64"/>
      <c r="I23" s="64"/>
      <c r="J23" s="64"/>
      <c r="K23" s="64"/>
      <c r="L23" s="65"/>
      <c r="M23" s="64"/>
    </row>
    <row r="24" spans="1:13" x14ac:dyDescent="0.25">
      <c r="A24" s="3">
        <f>+Hoja1!A20</f>
        <v>0</v>
      </c>
      <c r="B24" s="54">
        <f>+Hoja1!B20</f>
        <v>0</v>
      </c>
      <c r="C24" s="54">
        <f>+Hoja1!C20</f>
        <v>0</v>
      </c>
      <c r="D24" s="28" t="str">
        <f>IFERROR(VLOOKUP($A24,'10.INDICADORES'!$A$7:$M$107,3,0),"")</f>
        <v/>
      </c>
      <c r="E24" s="63" t="str">
        <f>IFERROR(VLOOKUP($A24,'10.INDICADORES'!$A$7:$M$107,4,0),"")</f>
        <v/>
      </c>
      <c r="F24" s="167"/>
      <c r="G24" s="166" t="str">
        <f>IFERROR(VLOOKUP($A24,'10.INDICADORES'!$A$7:$M$107,9,0),"")</f>
        <v/>
      </c>
      <c r="H24" s="64"/>
      <c r="I24" s="64"/>
      <c r="J24" s="64"/>
      <c r="K24" s="64"/>
      <c r="L24" s="65"/>
      <c r="M24" s="64"/>
    </row>
    <row r="25" spans="1:13" x14ac:dyDescent="0.25">
      <c r="A25" s="3">
        <f>+Hoja1!A21</f>
        <v>0</v>
      </c>
      <c r="B25" s="54">
        <f>+Hoja1!B21</f>
        <v>0</v>
      </c>
      <c r="C25" s="54">
        <f>+Hoja1!C21</f>
        <v>0</v>
      </c>
      <c r="D25" s="28" t="str">
        <f>IFERROR(VLOOKUP($A25,'10.INDICADORES'!$A$7:$M$107,3,0),"")</f>
        <v/>
      </c>
      <c r="E25" s="63" t="str">
        <f>IFERROR(VLOOKUP($A25,'10.INDICADORES'!$A$7:$M$107,4,0),"")</f>
        <v/>
      </c>
      <c r="F25" s="167"/>
      <c r="G25" s="166" t="str">
        <f>IFERROR(VLOOKUP($A25,'10.INDICADORES'!$A$7:$M$107,9,0),"")</f>
        <v/>
      </c>
      <c r="H25" s="64"/>
      <c r="I25" s="64"/>
      <c r="J25" s="64"/>
      <c r="K25" s="64"/>
      <c r="L25" s="65"/>
      <c r="M25" s="64"/>
    </row>
    <row r="26" spans="1:13" x14ac:dyDescent="0.25">
      <c r="A26" s="3">
        <f>+Hoja1!A22</f>
        <v>0</v>
      </c>
      <c r="B26" s="54">
        <f>+Hoja1!B22</f>
        <v>0</v>
      </c>
      <c r="C26" s="54">
        <f>+Hoja1!C22</f>
        <v>0</v>
      </c>
      <c r="D26" s="28" t="str">
        <f>IFERROR(VLOOKUP($A26,'10.INDICADORES'!$A$7:$M$107,3,0),"")</f>
        <v/>
      </c>
      <c r="E26" s="63" t="str">
        <f>IFERROR(VLOOKUP($A26,'10.INDICADORES'!$A$7:$M$107,4,0),"")</f>
        <v/>
      </c>
      <c r="F26" s="167"/>
      <c r="G26" s="166" t="str">
        <f>IFERROR(VLOOKUP($A26,'10.INDICADORES'!$A$7:$M$107,9,0),"")</f>
        <v/>
      </c>
      <c r="H26" s="64"/>
      <c r="I26" s="64"/>
      <c r="J26" s="64"/>
      <c r="K26" s="64"/>
      <c r="L26" s="65"/>
      <c r="M26" s="64"/>
    </row>
    <row r="27" spans="1:13" x14ac:dyDescent="0.25">
      <c r="A27" s="3">
        <f>+Hoja1!A23</f>
        <v>0</v>
      </c>
      <c r="B27" s="54">
        <f>+Hoja1!B23</f>
        <v>0</v>
      </c>
      <c r="C27" s="54">
        <f>+Hoja1!C23</f>
        <v>0</v>
      </c>
      <c r="D27" s="28" t="str">
        <f>IFERROR(VLOOKUP($A27,'10.INDICADORES'!$A$7:$M$107,3,0),"")</f>
        <v/>
      </c>
      <c r="E27" s="63" t="str">
        <f>IFERROR(VLOOKUP($A27,'10.INDICADORES'!$A$7:$M$107,4,0),"")</f>
        <v/>
      </c>
      <c r="F27" s="167"/>
      <c r="G27" s="166" t="str">
        <f>IFERROR(VLOOKUP($A27,'10.INDICADORES'!$A$7:$M$107,9,0),"")</f>
        <v/>
      </c>
      <c r="H27" s="64"/>
      <c r="I27" s="64"/>
      <c r="J27" s="64"/>
      <c r="K27" s="64"/>
      <c r="L27" s="65"/>
      <c r="M27" s="64"/>
    </row>
    <row r="28" spans="1:13" x14ac:dyDescent="0.25">
      <c r="A28" s="3">
        <f>+Hoja1!A24</f>
        <v>0</v>
      </c>
      <c r="B28" s="54">
        <f>+Hoja1!B24</f>
        <v>0</v>
      </c>
      <c r="C28" s="54">
        <f>+Hoja1!C24</f>
        <v>0</v>
      </c>
      <c r="D28" s="28" t="str">
        <f>IFERROR(VLOOKUP($A28,'10.INDICADORES'!$A$7:$M$107,3,0),"")</f>
        <v/>
      </c>
      <c r="E28" s="63" t="str">
        <f>IFERROR(VLOOKUP($A28,'10.INDICADORES'!$A$7:$M$107,4,0),"")</f>
        <v/>
      </c>
      <c r="F28" s="167"/>
      <c r="G28" s="166" t="str">
        <f>IFERROR(VLOOKUP($A28,'10.INDICADORES'!$A$7:$M$107,9,0),"")</f>
        <v/>
      </c>
      <c r="H28" s="64"/>
      <c r="I28" s="64"/>
      <c r="J28" s="64"/>
      <c r="K28" s="64"/>
      <c r="L28" s="65"/>
      <c r="M28" s="64"/>
    </row>
    <row r="29" spans="1:13" x14ac:dyDescent="0.25">
      <c r="A29" s="3">
        <f>+Hoja1!A25</f>
        <v>0</v>
      </c>
      <c r="B29" s="54">
        <f>+Hoja1!B25</f>
        <v>0</v>
      </c>
      <c r="C29" s="54">
        <f>+Hoja1!C25</f>
        <v>0</v>
      </c>
      <c r="D29" s="28" t="str">
        <f>IFERROR(VLOOKUP($A29,'10.INDICADORES'!$A$7:$M$107,3,0),"")</f>
        <v/>
      </c>
      <c r="E29" s="63" t="str">
        <f>IFERROR(VLOOKUP($A29,'10.INDICADORES'!$A$7:$M$107,4,0),"")</f>
        <v/>
      </c>
      <c r="F29" s="167"/>
      <c r="G29" s="166" t="str">
        <f>IFERROR(VLOOKUP($A29,'10.INDICADORES'!$A$7:$M$107,9,0),"")</f>
        <v/>
      </c>
      <c r="H29" s="64"/>
      <c r="I29" s="64"/>
      <c r="J29" s="64"/>
      <c r="K29" s="64"/>
      <c r="L29" s="65"/>
      <c r="M29" s="64"/>
    </row>
    <row r="30" spans="1:13" x14ac:dyDescent="0.25">
      <c r="A30" s="3">
        <f>+Hoja1!A26</f>
        <v>0</v>
      </c>
      <c r="B30" s="54">
        <f>+Hoja1!B26</f>
        <v>0</v>
      </c>
      <c r="C30" s="54">
        <f>+Hoja1!C26</f>
        <v>0</v>
      </c>
      <c r="D30" s="28" t="str">
        <f>IFERROR(VLOOKUP($A30,'10.INDICADORES'!$A$7:$M$107,3,0),"")</f>
        <v/>
      </c>
      <c r="E30" s="63" t="str">
        <f>IFERROR(VLOOKUP($A30,'10.INDICADORES'!$A$7:$M$107,4,0),"")</f>
        <v/>
      </c>
      <c r="F30" s="167"/>
      <c r="G30" s="166" t="str">
        <f>IFERROR(VLOOKUP($A30,'10.INDICADORES'!$A$7:$M$107,9,0),"")</f>
        <v/>
      </c>
      <c r="H30" s="64"/>
      <c r="I30" s="64"/>
      <c r="J30" s="64"/>
      <c r="K30" s="64"/>
      <c r="L30" s="65"/>
      <c r="M30" s="64"/>
    </row>
    <row r="31" spans="1:13" x14ac:dyDescent="0.25">
      <c r="A31" s="3">
        <f>+Hoja1!A27</f>
        <v>0</v>
      </c>
      <c r="B31" s="54">
        <f>+Hoja1!B27</f>
        <v>0</v>
      </c>
      <c r="C31" s="54">
        <f>+Hoja1!C27</f>
        <v>0</v>
      </c>
      <c r="D31" s="28" t="str">
        <f>IFERROR(VLOOKUP($A31,'10.INDICADORES'!$A$7:$M$107,3,0),"")</f>
        <v/>
      </c>
      <c r="E31" s="63" t="str">
        <f>IFERROR(VLOOKUP($A31,'10.INDICADORES'!$A$7:$M$107,4,0),"")</f>
        <v/>
      </c>
      <c r="F31" s="167"/>
      <c r="G31" s="166" t="str">
        <f>IFERROR(VLOOKUP($A31,'10.INDICADORES'!$A$7:$M$107,9,0),"")</f>
        <v/>
      </c>
      <c r="H31" s="64"/>
      <c r="I31" s="64"/>
      <c r="J31" s="64"/>
      <c r="K31" s="64"/>
      <c r="L31" s="65"/>
      <c r="M31" s="64"/>
    </row>
    <row r="32" spans="1:13" x14ac:dyDescent="0.25">
      <c r="A32" s="3">
        <f>+Hoja1!A28</f>
        <v>0</v>
      </c>
      <c r="B32" s="54">
        <f>+Hoja1!B28</f>
        <v>0</v>
      </c>
      <c r="C32" s="54">
        <f>+Hoja1!C28</f>
        <v>0</v>
      </c>
      <c r="D32" s="28" t="str">
        <f>IFERROR(VLOOKUP($A32,'10.INDICADORES'!$A$7:$M$107,3,0),"")</f>
        <v/>
      </c>
      <c r="E32" s="63" t="str">
        <f>IFERROR(VLOOKUP($A32,'10.INDICADORES'!$A$7:$M$107,4,0),"")</f>
        <v/>
      </c>
      <c r="F32" s="167"/>
      <c r="G32" s="166" t="str">
        <f>IFERROR(VLOOKUP($A32,'10.INDICADORES'!$A$7:$M$107,9,0),"")</f>
        <v/>
      </c>
      <c r="H32" s="64"/>
      <c r="I32" s="64"/>
      <c r="J32" s="64"/>
      <c r="K32" s="64"/>
      <c r="L32" s="65"/>
      <c r="M32" s="64"/>
    </row>
    <row r="33" spans="1:13" x14ac:dyDescent="0.25">
      <c r="A33" s="3">
        <f>+Hoja1!A29</f>
        <v>0</v>
      </c>
      <c r="B33" s="54">
        <f>+Hoja1!B29</f>
        <v>0</v>
      </c>
      <c r="C33" s="54">
        <f>+Hoja1!C29</f>
        <v>0</v>
      </c>
      <c r="D33" s="28" t="str">
        <f>IFERROR(VLOOKUP($A33,'10.INDICADORES'!$A$7:$M$107,3,0),"")</f>
        <v/>
      </c>
      <c r="E33" s="63" t="str">
        <f>IFERROR(VLOOKUP($A33,'10.INDICADORES'!$A$7:$M$107,4,0),"")</f>
        <v/>
      </c>
      <c r="F33" s="167"/>
      <c r="G33" s="166" t="str">
        <f>IFERROR(VLOOKUP($A33,'10.INDICADORES'!$A$7:$M$107,9,0),"")</f>
        <v/>
      </c>
      <c r="H33" s="64"/>
      <c r="I33" s="64"/>
      <c r="J33" s="64"/>
      <c r="K33" s="64"/>
      <c r="L33" s="65"/>
      <c r="M33" s="64"/>
    </row>
    <row r="34" spans="1:13" x14ac:dyDescent="0.25">
      <c r="A34" s="3">
        <f>+Hoja1!A30</f>
        <v>0</v>
      </c>
      <c r="B34" s="54">
        <f>+Hoja1!B30</f>
        <v>0</v>
      </c>
      <c r="C34" s="54">
        <f>+Hoja1!C30</f>
        <v>0</v>
      </c>
      <c r="D34" s="28" t="str">
        <f>IFERROR(VLOOKUP($A34,'10.INDICADORES'!$A$7:$M$107,3,0),"")</f>
        <v/>
      </c>
      <c r="E34" s="63" t="str">
        <f>IFERROR(VLOOKUP($A34,'10.INDICADORES'!$A$7:$M$107,4,0),"")</f>
        <v/>
      </c>
      <c r="F34" s="167"/>
      <c r="G34" s="166" t="str">
        <f>IFERROR(VLOOKUP($A34,'10.INDICADORES'!$A$7:$M$107,9,0),"")</f>
        <v/>
      </c>
      <c r="H34" s="64"/>
      <c r="I34" s="64"/>
      <c r="J34" s="64"/>
      <c r="K34" s="64"/>
      <c r="L34" s="65"/>
      <c r="M34" s="64"/>
    </row>
    <row r="35" spans="1:13" x14ac:dyDescent="0.25">
      <c r="A35" s="3">
        <f>+Hoja1!A31</f>
        <v>0</v>
      </c>
      <c r="B35" s="54">
        <f>+Hoja1!B31</f>
        <v>0</v>
      </c>
      <c r="C35" s="54">
        <f>+Hoja1!C31</f>
        <v>0</v>
      </c>
      <c r="D35" s="28" t="str">
        <f>IFERROR(VLOOKUP($A35,'10.INDICADORES'!$A$7:$M$107,3,0),"")</f>
        <v/>
      </c>
      <c r="E35" s="63" t="str">
        <f>IFERROR(VLOOKUP($A35,'10.INDICADORES'!$A$7:$M$107,4,0),"")</f>
        <v/>
      </c>
      <c r="F35" s="167"/>
      <c r="G35" s="166" t="str">
        <f>IFERROR(VLOOKUP($A35,'10.INDICADORES'!$A$7:$M$107,9,0),"")</f>
        <v/>
      </c>
      <c r="H35" s="64"/>
      <c r="I35" s="64"/>
      <c r="J35" s="64"/>
      <c r="K35" s="64"/>
      <c r="L35" s="65"/>
      <c r="M35" s="64"/>
    </row>
    <row r="36" spans="1:13" x14ac:dyDescent="0.25">
      <c r="A36" s="3">
        <f>+Hoja1!A32</f>
        <v>0</v>
      </c>
      <c r="B36" s="54">
        <f>+Hoja1!B32</f>
        <v>0</v>
      </c>
      <c r="C36" s="54">
        <f>+Hoja1!C32</f>
        <v>0</v>
      </c>
      <c r="D36" s="28" t="str">
        <f>IFERROR(VLOOKUP($A36,'10.INDICADORES'!$A$7:$M$107,3,0),"")</f>
        <v/>
      </c>
      <c r="E36" s="63" t="str">
        <f>IFERROR(VLOOKUP($A36,'10.INDICADORES'!$A$7:$M$107,4,0),"")</f>
        <v/>
      </c>
      <c r="F36" s="167"/>
      <c r="G36" s="166" t="str">
        <f>IFERROR(VLOOKUP($A36,'10.INDICADORES'!$A$7:$M$107,9,0),"")</f>
        <v/>
      </c>
      <c r="H36" s="64"/>
      <c r="I36" s="64"/>
      <c r="J36" s="64"/>
      <c r="K36" s="64"/>
      <c r="L36" s="65"/>
      <c r="M36" s="64"/>
    </row>
    <row r="37" spans="1:13" x14ac:dyDescent="0.25">
      <c r="A37" s="3">
        <f>+Hoja1!A33</f>
        <v>0</v>
      </c>
      <c r="B37" s="54">
        <f>+Hoja1!B33</f>
        <v>0</v>
      </c>
      <c r="C37" s="54">
        <f>+Hoja1!C33</f>
        <v>0</v>
      </c>
      <c r="D37" s="28" t="str">
        <f>IFERROR(VLOOKUP($A37,'10.INDICADORES'!$A$7:$M$107,3,0),"")</f>
        <v/>
      </c>
      <c r="E37" s="63" t="str">
        <f>IFERROR(VLOOKUP($A37,'10.INDICADORES'!$A$7:$M$107,4,0),"")</f>
        <v/>
      </c>
      <c r="F37" s="167"/>
      <c r="G37" s="166" t="str">
        <f>IFERROR(VLOOKUP($A37,'10.INDICADORES'!$A$7:$M$107,9,0),"")</f>
        <v/>
      </c>
      <c r="H37" s="64"/>
      <c r="I37" s="64"/>
      <c r="J37" s="64"/>
      <c r="K37" s="64"/>
      <c r="L37" s="65"/>
      <c r="M37" s="64"/>
    </row>
    <row r="38" spans="1:13" x14ac:dyDescent="0.25">
      <c r="A38" s="3">
        <f>+Hoja1!A34</f>
        <v>0</v>
      </c>
      <c r="B38" s="54">
        <f>+Hoja1!B34</f>
        <v>0</v>
      </c>
      <c r="C38" s="54">
        <f>+Hoja1!C34</f>
        <v>0</v>
      </c>
      <c r="D38" s="28" t="str">
        <f>IFERROR(VLOOKUP($A38,'10.INDICADORES'!$A$7:$M$107,3,0),"")</f>
        <v/>
      </c>
      <c r="E38" s="63" t="str">
        <f>IFERROR(VLOOKUP($A38,'10.INDICADORES'!$A$7:$M$107,4,0),"")</f>
        <v/>
      </c>
      <c r="F38" s="167"/>
      <c r="G38" s="166" t="str">
        <f>IFERROR(VLOOKUP($A38,'10.INDICADORES'!$A$7:$M$107,9,0),"")</f>
        <v/>
      </c>
      <c r="H38" s="64"/>
      <c r="I38" s="64"/>
      <c r="J38" s="64"/>
      <c r="K38" s="64"/>
      <c r="L38" s="65"/>
      <c r="M38" s="64"/>
    </row>
    <row r="39" spans="1:13" x14ac:dyDescent="0.25">
      <c r="A39" s="3">
        <f>+Hoja1!A35</f>
        <v>0</v>
      </c>
      <c r="B39" s="54">
        <f>+Hoja1!B35</f>
        <v>0</v>
      </c>
      <c r="C39" s="54">
        <f>+Hoja1!C35</f>
        <v>0</v>
      </c>
      <c r="D39" s="28" t="str">
        <f>IFERROR(VLOOKUP($A39,'10.INDICADORES'!$A$7:$M$107,3,0),"")</f>
        <v/>
      </c>
      <c r="E39" s="63" t="str">
        <f>IFERROR(VLOOKUP($A39,'10.INDICADORES'!$A$7:$M$107,4,0),"")</f>
        <v/>
      </c>
      <c r="F39" s="167"/>
      <c r="G39" s="166" t="str">
        <f>IFERROR(VLOOKUP($A39,'10.INDICADORES'!$A$7:$M$107,9,0),"")</f>
        <v/>
      </c>
      <c r="H39" s="64"/>
      <c r="I39" s="64"/>
      <c r="J39" s="64"/>
      <c r="K39" s="64"/>
      <c r="L39" s="65"/>
      <c r="M39" s="64"/>
    </row>
    <row r="40" spans="1:13" x14ac:dyDescent="0.25">
      <c r="A40" s="3">
        <f>+Hoja1!A36</f>
        <v>0</v>
      </c>
      <c r="B40" s="54">
        <f>+Hoja1!B36</f>
        <v>0</v>
      </c>
      <c r="C40" s="54">
        <f>+Hoja1!C36</f>
        <v>0</v>
      </c>
      <c r="D40" s="28" t="str">
        <f>IFERROR(VLOOKUP($A40,'10.INDICADORES'!$A$7:$M$107,3,0),"")</f>
        <v/>
      </c>
      <c r="E40" s="63" t="str">
        <f>IFERROR(VLOOKUP($A40,'10.INDICADORES'!$A$7:$M$107,4,0),"")</f>
        <v/>
      </c>
      <c r="F40" s="167"/>
      <c r="G40" s="166" t="str">
        <f>IFERROR(VLOOKUP($A40,'10.INDICADORES'!$A$7:$M$107,9,0),"")</f>
        <v/>
      </c>
      <c r="H40" s="64"/>
      <c r="I40" s="64"/>
      <c r="J40" s="64"/>
      <c r="K40" s="64"/>
      <c r="L40" s="65"/>
      <c r="M40" s="64"/>
    </row>
    <row r="41" spans="1:13" x14ac:dyDescent="0.25">
      <c r="A41" s="3">
        <f>+Hoja1!A37</f>
        <v>0</v>
      </c>
      <c r="B41" s="54">
        <f>+Hoja1!B37</f>
        <v>0</v>
      </c>
      <c r="C41" s="54">
        <f>+Hoja1!C37</f>
        <v>0</v>
      </c>
      <c r="D41" s="28" t="str">
        <f>IFERROR(VLOOKUP($A41,'10.INDICADORES'!$A$7:$M$107,3,0),"")</f>
        <v/>
      </c>
      <c r="E41" s="63" t="str">
        <f>IFERROR(VLOOKUP($A41,'10.INDICADORES'!$A$7:$M$107,4,0),"")</f>
        <v/>
      </c>
      <c r="F41" s="167"/>
      <c r="G41" s="166" t="str">
        <f>IFERROR(VLOOKUP($A41,'10.INDICADORES'!$A$7:$M$107,9,0),"")</f>
        <v/>
      </c>
      <c r="H41" s="64"/>
      <c r="I41" s="64"/>
      <c r="J41" s="64"/>
      <c r="K41" s="64"/>
      <c r="L41" s="65"/>
      <c r="M41" s="64"/>
    </row>
    <row r="42" spans="1:13" x14ac:dyDescent="0.25">
      <c r="A42" s="3">
        <f>+Hoja1!A38</f>
        <v>0</v>
      </c>
      <c r="B42" s="54">
        <f>+Hoja1!B38</f>
        <v>0</v>
      </c>
      <c r="C42" s="54">
        <f>+Hoja1!C38</f>
        <v>0</v>
      </c>
      <c r="D42" s="28" t="str">
        <f>IFERROR(VLOOKUP($A42,'10.INDICADORES'!$A$7:$M$107,3,0),"")</f>
        <v/>
      </c>
      <c r="E42" s="63" t="str">
        <f>IFERROR(VLOOKUP($A42,'10.INDICADORES'!$A$7:$M$107,4,0),"")</f>
        <v/>
      </c>
      <c r="F42" s="167"/>
      <c r="G42" s="166" t="str">
        <f>IFERROR(VLOOKUP($A42,'10.INDICADORES'!$A$7:$M$107,9,0),"")</f>
        <v/>
      </c>
      <c r="H42" s="64"/>
      <c r="I42" s="64"/>
      <c r="J42" s="64"/>
      <c r="K42" s="64"/>
      <c r="L42" s="65"/>
      <c r="M42" s="64"/>
    </row>
    <row r="43" spans="1:13" x14ac:dyDescent="0.25">
      <c r="A43" s="3">
        <f>+Hoja1!A39</f>
        <v>0</v>
      </c>
      <c r="B43" s="54">
        <f>+Hoja1!B39</f>
        <v>0</v>
      </c>
      <c r="C43" s="54">
        <f>+Hoja1!C39</f>
        <v>0</v>
      </c>
      <c r="D43" s="28" t="str">
        <f>IFERROR(VLOOKUP($A43,'10.INDICADORES'!$A$7:$M$107,3,0),"")</f>
        <v/>
      </c>
      <c r="E43" s="63" t="str">
        <f>IFERROR(VLOOKUP($A43,'10.INDICADORES'!$A$7:$M$107,4,0),"")</f>
        <v/>
      </c>
      <c r="F43" s="167"/>
      <c r="G43" s="166" t="str">
        <f>IFERROR(VLOOKUP($A43,'10.INDICADORES'!$A$7:$M$107,9,0),"")</f>
        <v/>
      </c>
      <c r="H43" s="64"/>
      <c r="I43" s="64"/>
      <c r="J43" s="64"/>
      <c r="K43" s="64"/>
      <c r="L43" s="65"/>
      <c r="M43" s="64"/>
    </row>
    <row r="44" spans="1:13" x14ac:dyDescent="0.25">
      <c r="A44" s="3">
        <f>+Hoja1!A40</f>
        <v>0</v>
      </c>
      <c r="B44" s="54">
        <f>+Hoja1!B40</f>
        <v>0</v>
      </c>
      <c r="C44" s="54">
        <f>+Hoja1!C40</f>
        <v>0</v>
      </c>
      <c r="D44" s="28" t="str">
        <f>IFERROR(VLOOKUP($A44,'10.INDICADORES'!$A$7:$M$107,3,0),"")</f>
        <v/>
      </c>
      <c r="E44" s="63" t="str">
        <f>IFERROR(VLOOKUP($A44,'10.INDICADORES'!$A$7:$M$107,4,0),"")</f>
        <v/>
      </c>
      <c r="F44" s="167"/>
      <c r="G44" s="166" t="str">
        <f>IFERROR(VLOOKUP($A44,'10.INDICADORES'!$A$7:$M$107,9,0),"")</f>
        <v/>
      </c>
      <c r="H44" s="64"/>
      <c r="I44" s="64"/>
      <c r="J44" s="64"/>
      <c r="K44" s="64"/>
      <c r="L44" s="65"/>
      <c r="M44" s="64"/>
    </row>
    <row r="45" spans="1:13" x14ac:dyDescent="0.25">
      <c r="A45" s="3">
        <f>+Hoja1!A41</f>
        <v>0</v>
      </c>
      <c r="B45" s="54">
        <f>+Hoja1!B41</f>
        <v>0</v>
      </c>
      <c r="C45" s="54">
        <f>+Hoja1!C41</f>
        <v>0</v>
      </c>
      <c r="D45" s="28" t="str">
        <f>IFERROR(VLOOKUP($A45,'10.INDICADORES'!$A$7:$M$107,3,0),"")</f>
        <v/>
      </c>
      <c r="E45" s="63" t="str">
        <f>IFERROR(VLOOKUP($A45,'10.INDICADORES'!$A$7:$M$107,4,0),"")</f>
        <v/>
      </c>
      <c r="F45" s="167"/>
      <c r="G45" s="166" t="str">
        <f>IFERROR(VLOOKUP($A45,'10.INDICADORES'!$A$7:$M$107,9,0),"")</f>
        <v/>
      </c>
      <c r="H45" s="64"/>
      <c r="I45" s="64"/>
      <c r="J45" s="64"/>
      <c r="K45" s="64"/>
      <c r="L45" s="65"/>
      <c r="M45" s="64"/>
    </row>
    <row r="46" spans="1:13" x14ac:dyDescent="0.25">
      <c r="A46" s="3">
        <f>+Hoja1!A42</f>
        <v>0</v>
      </c>
      <c r="B46" s="54">
        <f>+Hoja1!B42</f>
        <v>0</v>
      </c>
      <c r="C46" s="54">
        <f>+Hoja1!C42</f>
        <v>0</v>
      </c>
      <c r="D46" s="28" t="str">
        <f>IFERROR(VLOOKUP($A46,'10.INDICADORES'!$A$7:$M$107,3,0),"")</f>
        <v/>
      </c>
      <c r="E46" s="63" t="str">
        <f>IFERROR(VLOOKUP($A46,'10.INDICADORES'!$A$7:$M$107,4,0),"")</f>
        <v/>
      </c>
      <c r="F46" s="167"/>
      <c r="G46" s="166" t="str">
        <f>IFERROR(VLOOKUP($A46,'10.INDICADORES'!$A$7:$M$107,9,0),"")</f>
        <v/>
      </c>
      <c r="H46" s="64"/>
      <c r="I46" s="64"/>
      <c r="J46" s="64"/>
      <c r="K46" s="64"/>
      <c r="L46" s="65"/>
      <c r="M46" s="64"/>
    </row>
    <row r="47" spans="1:13" x14ac:dyDescent="0.25">
      <c r="A47" s="3">
        <f>+Hoja1!A43</f>
        <v>0</v>
      </c>
      <c r="B47" s="54">
        <f>+Hoja1!B43</f>
        <v>0</v>
      </c>
      <c r="C47" s="54">
        <f>+Hoja1!C43</f>
        <v>0</v>
      </c>
      <c r="D47" s="28" t="str">
        <f>IFERROR(VLOOKUP($A47,'10.INDICADORES'!$A$7:$M$107,3,0),"")</f>
        <v/>
      </c>
      <c r="E47" s="63" t="str">
        <f>IFERROR(VLOOKUP($A47,'10.INDICADORES'!$A$7:$M$107,4,0),"")</f>
        <v/>
      </c>
      <c r="F47" s="167"/>
      <c r="G47" s="166" t="str">
        <f>IFERROR(VLOOKUP($A47,'10.INDICADORES'!$A$7:$M$107,9,0),"")</f>
        <v/>
      </c>
      <c r="H47" s="64"/>
      <c r="I47" s="64"/>
      <c r="J47" s="64"/>
      <c r="K47" s="64"/>
      <c r="L47" s="65"/>
      <c r="M47" s="64"/>
    </row>
    <row r="48" spans="1:13" x14ac:dyDescent="0.25">
      <c r="A48" s="3">
        <f>+Hoja1!A44</f>
        <v>0</v>
      </c>
      <c r="B48" s="54">
        <f>+Hoja1!B44</f>
        <v>0</v>
      </c>
      <c r="C48" s="54">
        <f>+Hoja1!C44</f>
        <v>0</v>
      </c>
      <c r="D48" s="28" t="str">
        <f>IFERROR(VLOOKUP($A48,'10.INDICADORES'!$A$7:$M$107,3,0),"")</f>
        <v/>
      </c>
      <c r="E48" s="63" t="str">
        <f>IFERROR(VLOOKUP($A48,'10.INDICADORES'!$A$7:$M$107,4,0),"")</f>
        <v/>
      </c>
      <c r="F48" s="167"/>
      <c r="G48" s="166" t="str">
        <f>IFERROR(VLOOKUP($A48,'10.INDICADORES'!$A$7:$M$107,9,0),"")</f>
        <v/>
      </c>
      <c r="H48" s="64"/>
      <c r="I48" s="64"/>
      <c r="J48" s="64"/>
      <c r="K48" s="64"/>
      <c r="L48" s="65"/>
      <c r="M48" s="64"/>
    </row>
    <row r="49" spans="1:13" x14ac:dyDescent="0.25">
      <c r="A49" s="3">
        <f>+Hoja1!A45</f>
        <v>0</v>
      </c>
      <c r="B49" s="54">
        <f>+Hoja1!B45</f>
        <v>0</v>
      </c>
      <c r="C49" s="54">
        <f>+Hoja1!C45</f>
        <v>0</v>
      </c>
      <c r="D49" s="28" t="str">
        <f>IFERROR(VLOOKUP($A49,'10.INDICADORES'!$A$7:$M$107,3,0),"")</f>
        <v/>
      </c>
      <c r="E49" s="63" t="str">
        <f>IFERROR(VLOOKUP($A49,'10.INDICADORES'!$A$7:$M$107,4,0),"")</f>
        <v/>
      </c>
      <c r="F49" s="167"/>
      <c r="G49" s="166" t="str">
        <f>IFERROR(VLOOKUP($A49,'10.INDICADORES'!$A$7:$M$107,9,0),"")</f>
        <v/>
      </c>
      <c r="H49" s="64"/>
      <c r="I49" s="64"/>
      <c r="J49" s="64"/>
      <c r="K49" s="64"/>
      <c r="L49" s="65"/>
      <c r="M49" s="64"/>
    </row>
    <row r="50" spans="1:13" x14ac:dyDescent="0.25">
      <c r="A50" s="3">
        <f>+Hoja1!A46</f>
        <v>0</v>
      </c>
      <c r="B50" s="54">
        <f>+Hoja1!B46</f>
        <v>0</v>
      </c>
      <c r="C50" s="54">
        <f>+Hoja1!C46</f>
        <v>0</v>
      </c>
      <c r="D50" s="28" t="str">
        <f>IFERROR(VLOOKUP($A50,'10.INDICADORES'!$A$7:$M$107,3,0),"")</f>
        <v/>
      </c>
      <c r="E50" s="63" t="str">
        <f>IFERROR(VLOOKUP($A50,'10.INDICADORES'!$A$7:$M$107,4,0),"")</f>
        <v/>
      </c>
      <c r="F50" s="167"/>
      <c r="G50" s="166" t="str">
        <f>IFERROR(VLOOKUP($A50,'10.INDICADORES'!$A$7:$M$107,9,0),"")</f>
        <v/>
      </c>
      <c r="H50" s="64"/>
      <c r="I50" s="64"/>
      <c r="J50" s="64"/>
      <c r="K50" s="64"/>
      <c r="L50" s="65"/>
      <c r="M50" s="64"/>
    </row>
    <row r="51" spans="1:13" x14ac:dyDescent="0.25">
      <c r="A51" s="3">
        <f>+Hoja1!A47</f>
        <v>0</v>
      </c>
      <c r="B51" s="54">
        <f>+Hoja1!B47</f>
        <v>0</v>
      </c>
      <c r="C51" s="54">
        <f>+Hoja1!C47</f>
        <v>0</v>
      </c>
      <c r="D51" s="28" t="str">
        <f>IFERROR(VLOOKUP($A51,'10.INDICADORES'!$A$7:$M$107,3,0),"")</f>
        <v/>
      </c>
      <c r="E51" s="63" t="str">
        <f>IFERROR(VLOOKUP($A51,'10.INDICADORES'!$A$7:$M$107,4,0),"")</f>
        <v/>
      </c>
      <c r="F51" s="167"/>
      <c r="G51" s="166" t="str">
        <f>IFERROR(VLOOKUP($A51,'10.INDICADORES'!$A$7:$M$107,9,0),"")</f>
        <v/>
      </c>
      <c r="H51" s="64"/>
      <c r="I51" s="64"/>
      <c r="J51" s="64"/>
      <c r="K51" s="64"/>
      <c r="L51" s="65"/>
      <c r="M51" s="64"/>
    </row>
    <row r="52" spans="1:13" x14ac:dyDescent="0.25">
      <c r="A52" s="3">
        <f>+Hoja1!A48</f>
        <v>0</v>
      </c>
      <c r="B52" s="54">
        <f>+Hoja1!B48</f>
        <v>0</v>
      </c>
      <c r="C52" s="54">
        <f>+Hoja1!C48</f>
        <v>0</v>
      </c>
      <c r="D52" s="28" t="str">
        <f>IFERROR(VLOOKUP($A52,'10.INDICADORES'!$A$7:$M$107,3,0),"")</f>
        <v/>
      </c>
      <c r="E52" s="63" t="str">
        <f>IFERROR(VLOOKUP($A52,'10.INDICADORES'!$A$7:$M$107,4,0),"")</f>
        <v/>
      </c>
      <c r="F52" s="167"/>
      <c r="G52" s="166" t="str">
        <f>IFERROR(VLOOKUP($A52,'10.INDICADORES'!$A$7:$M$107,9,0),"")</f>
        <v/>
      </c>
      <c r="H52" s="64"/>
      <c r="I52" s="64"/>
      <c r="J52" s="64"/>
      <c r="K52" s="64"/>
      <c r="L52" s="65"/>
      <c r="M52" s="64"/>
    </row>
    <row r="53" spans="1:13" x14ac:dyDescent="0.25">
      <c r="A53" s="3">
        <f>+Hoja1!A49</f>
        <v>0</v>
      </c>
      <c r="B53" s="54">
        <f>+Hoja1!B49</f>
        <v>0</v>
      </c>
      <c r="C53" s="54">
        <f>+Hoja1!C49</f>
        <v>0</v>
      </c>
      <c r="D53" s="28" t="str">
        <f>IFERROR(VLOOKUP($A53,'10.INDICADORES'!$A$7:$M$107,3,0),"")</f>
        <v/>
      </c>
      <c r="E53" s="63" t="str">
        <f>IFERROR(VLOOKUP($A53,'10.INDICADORES'!$A$7:$M$107,4,0),"")</f>
        <v/>
      </c>
      <c r="F53" s="167"/>
      <c r="G53" s="166" t="str">
        <f>IFERROR(VLOOKUP($A53,'10.INDICADORES'!$A$7:$M$107,9,0),"")</f>
        <v/>
      </c>
      <c r="H53" s="64"/>
      <c r="I53" s="64"/>
      <c r="J53" s="64"/>
      <c r="K53" s="64"/>
      <c r="L53" s="65"/>
      <c r="M53" s="64"/>
    </row>
    <row r="54" spans="1:13" x14ac:dyDescent="0.25">
      <c r="A54" s="3">
        <f>+Hoja1!A50</f>
        <v>0</v>
      </c>
      <c r="B54" s="54">
        <f>+Hoja1!B50</f>
        <v>0</v>
      </c>
      <c r="C54" s="54">
        <f>+Hoja1!C50</f>
        <v>0</v>
      </c>
      <c r="D54" s="28" t="str">
        <f>IFERROR(VLOOKUP($A54,'10.INDICADORES'!$A$7:$M$107,3,0),"")</f>
        <v/>
      </c>
      <c r="E54" s="63" t="str">
        <f>IFERROR(VLOOKUP($A54,'10.INDICADORES'!$A$7:$M$107,4,0),"")</f>
        <v/>
      </c>
      <c r="F54" s="167"/>
      <c r="G54" s="166" t="str">
        <f>IFERROR(VLOOKUP($A54,'10.INDICADORES'!$A$7:$M$107,9,0),"")</f>
        <v/>
      </c>
      <c r="H54" s="64"/>
      <c r="I54" s="64"/>
      <c r="J54" s="64"/>
      <c r="K54" s="64"/>
      <c r="L54" s="65"/>
      <c r="M54" s="64"/>
    </row>
    <row r="55" spans="1:13" x14ac:dyDescent="0.25">
      <c r="A55" s="3">
        <f>+Hoja1!A51</f>
        <v>0</v>
      </c>
      <c r="B55" s="54">
        <f>+Hoja1!B51</f>
        <v>0</v>
      </c>
      <c r="C55" s="54">
        <f>+Hoja1!C51</f>
        <v>0</v>
      </c>
      <c r="D55" s="28" t="str">
        <f>IFERROR(VLOOKUP($A55,'10.INDICADORES'!$A$7:$M$107,3,0),"")</f>
        <v/>
      </c>
      <c r="E55" s="63" t="str">
        <f>IFERROR(VLOOKUP($A55,'10.INDICADORES'!$A$7:$M$107,4,0),"")</f>
        <v/>
      </c>
      <c r="F55" s="167"/>
      <c r="G55" s="166" t="str">
        <f>IFERROR(VLOOKUP($A55,'10.INDICADORES'!$A$7:$M$107,9,0),"")</f>
        <v/>
      </c>
      <c r="H55" s="64"/>
      <c r="I55" s="64"/>
      <c r="J55" s="64"/>
      <c r="K55" s="64"/>
      <c r="L55" s="65"/>
      <c r="M55" s="64"/>
    </row>
    <row r="56" spans="1:13" x14ac:dyDescent="0.25">
      <c r="A56" s="3">
        <f>+Hoja1!A52</f>
        <v>0</v>
      </c>
      <c r="B56" s="54">
        <f>+Hoja1!B52</f>
        <v>0</v>
      </c>
      <c r="C56" s="54">
        <f>+Hoja1!C52</f>
        <v>0</v>
      </c>
      <c r="D56" s="28" t="str">
        <f>IFERROR(VLOOKUP($A56,'10.INDICADORES'!$A$7:$M$107,3,0),"")</f>
        <v/>
      </c>
      <c r="E56" s="63" t="str">
        <f>IFERROR(VLOOKUP($A56,'10.INDICADORES'!$A$7:$M$107,4,0),"")</f>
        <v/>
      </c>
      <c r="F56" s="167"/>
      <c r="G56" s="166" t="str">
        <f>IFERROR(VLOOKUP($A56,'10.INDICADORES'!$A$7:$M$107,9,0),"")</f>
        <v/>
      </c>
      <c r="H56" s="64"/>
      <c r="I56" s="64"/>
      <c r="J56" s="64"/>
      <c r="K56" s="64"/>
      <c r="L56" s="65"/>
      <c r="M56" s="64"/>
    </row>
    <row r="57" spans="1:13" x14ac:dyDescent="0.25">
      <c r="A57" s="3">
        <f>+Hoja1!A53</f>
        <v>0</v>
      </c>
      <c r="B57" s="54">
        <f>+Hoja1!B53</f>
        <v>0</v>
      </c>
      <c r="C57" s="54">
        <f>+Hoja1!C53</f>
        <v>0</v>
      </c>
      <c r="D57" s="28" t="str">
        <f>IFERROR(VLOOKUP($A57,'10.INDICADORES'!$A$7:$M$107,3,0),"")</f>
        <v/>
      </c>
      <c r="E57" s="63" t="str">
        <f>IFERROR(VLOOKUP($A57,'10.INDICADORES'!$A$7:$M$107,4,0),"")</f>
        <v/>
      </c>
      <c r="F57" s="167"/>
      <c r="G57" s="166" t="str">
        <f>IFERROR(VLOOKUP($A57,'10.INDICADORES'!$A$7:$M$107,9,0),"")</f>
        <v/>
      </c>
      <c r="H57" s="64"/>
      <c r="I57" s="64"/>
      <c r="J57" s="64"/>
      <c r="K57" s="64"/>
      <c r="L57" s="65"/>
      <c r="M57" s="64"/>
    </row>
    <row r="58" spans="1:13" x14ac:dyDescent="0.25">
      <c r="A58" s="3">
        <f>+Hoja1!A54</f>
        <v>0</v>
      </c>
      <c r="B58" s="54">
        <f>+Hoja1!B54</f>
        <v>0</v>
      </c>
      <c r="C58" s="54">
        <f>+Hoja1!C54</f>
        <v>0</v>
      </c>
      <c r="D58" s="28" t="str">
        <f>IFERROR(VLOOKUP($A58,'10.INDICADORES'!$A$7:$M$107,3,0),"")</f>
        <v/>
      </c>
      <c r="E58" s="63" t="str">
        <f>IFERROR(VLOOKUP($A58,'10.INDICADORES'!$A$7:$M$107,4,0),"")</f>
        <v/>
      </c>
      <c r="F58" s="167"/>
      <c r="G58" s="166" t="str">
        <f>IFERROR(VLOOKUP($A58,'10.INDICADORES'!$A$7:$M$107,9,0),"")</f>
        <v/>
      </c>
      <c r="H58" s="64"/>
      <c r="I58" s="64"/>
      <c r="J58" s="64"/>
      <c r="K58" s="64"/>
      <c r="L58" s="65"/>
      <c r="M58" s="64"/>
    </row>
    <row r="59" spans="1:13" x14ac:dyDescent="0.25">
      <c r="A59" s="3">
        <f>+Hoja1!A55</f>
        <v>0</v>
      </c>
      <c r="B59" s="54">
        <f>+Hoja1!B55</f>
        <v>0</v>
      </c>
      <c r="C59" s="54">
        <f>+Hoja1!C55</f>
        <v>0</v>
      </c>
      <c r="D59" s="28" t="str">
        <f>IFERROR(VLOOKUP($A59,'10.INDICADORES'!$A$7:$M$107,3,0),"")</f>
        <v/>
      </c>
      <c r="E59" s="63" t="str">
        <f>IFERROR(VLOOKUP($A59,'10.INDICADORES'!$A$7:$M$107,4,0),"")</f>
        <v/>
      </c>
      <c r="F59" s="167"/>
      <c r="G59" s="166" t="str">
        <f>IFERROR(VLOOKUP($A59,'10.INDICADORES'!$A$7:$M$107,9,0),"")</f>
        <v/>
      </c>
      <c r="H59" s="64"/>
      <c r="I59" s="64"/>
      <c r="J59" s="64"/>
      <c r="K59" s="64"/>
      <c r="L59" s="65"/>
      <c r="M59" s="64"/>
    </row>
    <row r="60" spans="1:13" x14ac:dyDescent="0.25">
      <c r="A60" s="3">
        <f>+Hoja1!A56</f>
        <v>0</v>
      </c>
      <c r="B60" s="54">
        <f>+Hoja1!B56</f>
        <v>0</v>
      </c>
      <c r="C60" s="54">
        <f>+Hoja1!C56</f>
        <v>0</v>
      </c>
      <c r="D60" s="28" t="str">
        <f>IFERROR(VLOOKUP($A60,'10.INDICADORES'!$A$7:$M$107,3,0),"")</f>
        <v/>
      </c>
      <c r="E60" s="63" t="str">
        <f>IFERROR(VLOOKUP($A60,'10.INDICADORES'!$A$7:$M$107,4,0),"")</f>
        <v/>
      </c>
      <c r="F60" s="167"/>
      <c r="G60" s="166" t="str">
        <f>IFERROR(VLOOKUP($A60,'10.INDICADORES'!$A$7:$M$107,9,0),"")</f>
        <v/>
      </c>
      <c r="H60" s="64"/>
      <c r="I60" s="64"/>
      <c r="J60" s="64"/>
      <c r="K60" s="64"/>
      <c r="L60" s="65"/>
      <c r="M60" s="64"/>
    </row>
    <row r="61" spans="1:13" x14ac:dyDescent="0.25">
      <c r="A61" s="3">
        <f>+Hoja1!A57</f>
        <v>0</v>
      </c>
      <c r="B61" s="54">
        <f>+Hoja1!B57</f>
        <v>0</v>
      </c>
      <c r="C61" s="54">
        <f>+Hoja1!C57</f>
        <v>0</v>
      </c>
      <c r="D61" s="28" t="str">
        <f>IFERROR(VLOOKUP($A61,'10.INDICADORES'!$A$7:$M$107,3,0),"")</f>
        <v/>
      </c>
      <c r="E61" s="63" t="str">
        <f>IFERROR(VLOOKUP($A61,'10.INDICADORES'!$A$7:$M$107,4,0),"")</f>
        <v/>
      </c>
      <c r="F61" s="167"/>
      <c r="G61" s="166" t="str">
        <f>IFERROR(VLOOKUP($A61,'10.INDICADORES'!$A$7:$M$107,9,0),"")</f>
        <v/>
      </c>
      <c r="H61" s="64"/>
      <c r="I61" s="64"/>
      <c r="J61" s="64"/>
      <c r="K61" s="64"/>
      <c r="L61" s="65"/>
      <c r="M61" s="64"/>
    </row>
    <row r="62" spans="1:13" x14ac:dyDescent="0.25">
      <c r="A62" s="3">
        <f>+Hoja1!A58</f>
        <v>0</v>
      </c>
      <c r="B62" s="54">
        <f>+Hoja1!B58</f>
        <v>0</v>
      </c>
      <c r="C62" s="54">
        <f>+Hoja1!C58</f>
        <v>0</v>
      </c>
      <c r="D62" s="28" t="str">
        <f>IFERROR(VLOOKUP($A62,'10.INDICADORES'!$A$7:$M$107,3,0),"")</f>
        <v/>
      </c>
      <c r="E62" s="63" t="str">
        <f>IFERROR(VLOOKUP($A62,'10.INDICADORES'!$A$7:$M$107,4,0),"")</f>
        <v/>
      </c>
      <c r="F62" s="167"/>
      <c r="G62" s="166" t="str">
        <f>IFERROR(VLOOKUP($A62,'10.INDICADORES'!$A$7:$M$107,9,0),"")</f>
        <v/>
      </c>
      <c r="H62" s="64"/>
      <c r="I62" s="64"/>
      <c r="J62" s="64"/>
      <c r="K62" s="64"/>
      <c r="L62" s="65"/>
      <c r="M62" s="64"/>
    </row>
    <row r="63" spans="1:13" x14ac:dyDescent="0.25">
      <c r="A63" s="3">
        <f>+Hoja1!A59</f>
        <v>0</v>
      </c>
      <c r="B63" s="54">
        <f>+Hoja1!B59</f>
        <v>0</v>
      </c>
      <c r="C63" s="54">
        <f>+Hoja1!C59</f>
        <v>0</v>
      </c>
      <c r="D63" s="28" t="str">
        <f>IFERROR(VLOOKUP($A63,'10.INDICADORES'!$A$7:$M$107,3,0),"")</f>
        <v/>
      </c>
      <c r="E63" s="63" t="str">
        <f>IFERROR(VLOOKUP($A63,'10.INDICADORES'!$A$7:$M$107,4,0),"")</f>
        <v/>
      </c>
      <c r="F63" s="167"/>
      <c r="G63" s="166" t="str">
        <f>IFERROR(VLOOKUP($A63,'10.INDICADORES'!$A$7:$M$107,9,0),"")</f>
        <v/>
      </c>
      <c r="H63" s="64"/>
      <c r="I63" s="64"/>
      <c r="J63" s="64"/>
      <c r="K63" s="64"/>
      <c r="L63" s="65"/>
      <c r="M63" s="64"/>
    </row>
    <row r="64" spans="1:13" x14ac:dyDescent="0.25">
      <c r="A64" s="3">
        <f>+Hoja1!A60</f>
        <v>0</v>
      </c>
      <c r="B64" s="54">
        <f>+Hoja1!B60</f>
        <v>0</v>
      </c>
      <c r="C64" s="54">
        <f>+Hoja1!C60</f>
        <v>0</v>
      </c>
      <c r="D64" s="28" t="str">
        <f>IFERROR(VLOOKUP($A64,'10.INDICADORES'!$A$7:$M$107,3,0),"")</f>
        <v/>
      </c>
      <c r="E64" s="63" t="str">
        <f>IFERROR(VLOOKUP($A64,'10.INDICADORES'!$A$7:$M$107,4,0),"")</f>
        <v/>
      </c>
      <c r="F64" s="167"/>
      <c r="G64" s="166" t="str">
        <f>IFERROR(VLOOKUP($A64,'10.INDICADORES'!$A$7:$M$107,9,0),"")</f>
        <v/>
      </c>
      <c r="H64" s="64"/>
      <c r="I64" s="64"/>
      <c r="J64" s="64"/>
      <c r="K64" s="64"/>
      <c r="L64" s="65"/>
      <c r="M64" s="64"/>
    </row>
    <row r="65" spans="1:13" x14ac:dyDescent="0.25">
      <c r="A65" s="3">
        <f>+Hoja1!A61</f>
        <v>0</v>
      </c>
      <c r="B65" s="54">
        <f>+Hoja1!B61</f>
        <v>0</v>
      </c>
      <c r="C65" s="54">
        <f>+Hoja1!C61</f>
        <v>0</v>
      </c>
      <c r="D65" s="28" t="str">
        <f>IFERROR(VLOOKUP($A65,'10.INDICADORES'!$A$7:$M$107,3,0),"")</f>
        <v/>
      </c>
      <c r="E65" s="63" t="str">
        <f>IFERROR(VLOOKUP($A65,'10.INDICADORES'!$A$7:$M$107,4,0),"")</f>
        <v/>
      </c>
      <c r="F65" s="167"/>
      <c r="G65" s="166" t="str">
        <f>IFERROR(VLOOKUP($A65,'10.INDICADORES'!$A$7:$M$107,9,0),"")</f>
        <v/>
      </c>
      <c r="H65" s="64"/>
      <c r="I65" s="64"/>
      <c r="J65" s="64"/>
      <c r="K65" s="64"/>
      <c r="L65" s="65"/>
      <c r="M65" s="64"/>
    </row>
    <row r="66" spans="1:13" x14ac:dyDescent="0.25">
      <c r="A66" s="3">
        <f>+Hoja1!A62</f>
        <v>0</v>
      </c>
      <c r="B66" s="54">
        <f>+Hoja1!B62</f>
        <v>0</v>
      </c>
      <c r="C66" s="54">
        <f>+Hoja1!C62</f>
        <v>0</v>
      </c>
      <c r="D66" s="28" t="str">
        <f>IFERROR(VLOOKUP($A66,'10.INDICADORES'!$A$7:$M$107,3,0),"")</f>
        <v/>
      </c>
      <c r="E66" s="63" t="str">
        <f>IFERROR(VLOOKUP($A66,'10.INDICADORES'!$A$7:$M$107,4,0),"")</f>
        <v/>
      </c>
      <c r="F66" s="167"/>
      <c r="G66" s="166" t="str">
        <f>IFERROR(VLOOKUP($A66,'10.INDICADORES'!$A$7:$M$107,9,0),"")</f>
        <v/>
      </c>
      <c r="H66" s="64"/>
      <c r="I66" s="64"/>
      <c r="J66" s="64"/>
      <c r="K66" s="64"/>
      <c r="L66" s="65"/>
      <c r="M66" s="64"/>
    </row>
    <row r="67" spans="1:13" x14ac:dyDescent="0.25">
      <c r="A67" s="3">
        <f>+Hoja1!A63</f>
        <v>0</v>
      </c>
      <c r="B67" s="54">
        <f>+Hoja1!B63</f>
        <v>0</v>
      </c>
      <c r="C67" s="54">
        <f>+Hoja1!C63</f>
        <v>0</v>
      </c>
      <c r="D67" s="28" t="str">
        <f>IFERROR(VLOOKUP($A67,'10.INDICADORES'!$A$7:$M$107,3,0),"")</f>
        <v/>
      </c>
      <c r="E67" s="63" t="str">
        <f>IFERROR(VLOOKUP($A67,'10.INDICADORES'!$A$7:$M$107,4,0),"")</f>
        <v/>
      </c>
      <c r="F67" s="167"/>
      <c r="G67" s="166" t="str">
        <f>IFERROR(VLOOKUP($A67,'10.INDICADORES'!$A$7:$M$107,9,0),"")</f>
        <v/>
      </c>
      <c r="H67" s="64"/>
      <c r="I67" s="64"/>
      <c r="J67" s="64"/>
      <c r="K67" s="64"/>
      <c r="L67" s="65"/>
      <c r="M67" s="64"/>
    </row>
    <row r="68" spans="1:13" x14ac:dyDescent="0.25">
      <c r="A68" s="3">
        <f>+Hoja1!A64</f>
        <v>0</v>
      </c>
      <c r="B68" s="54">
        <f>+Hoja1!B64</f>
        <v>0</v>
      </c>
      <c r="C68" s="54">
        <f>+Hoja1!C64</f>
        <v>0</v>
      </c>
      <c r="D68" s="28" t="str">
        <f>IFERROR(VLOOKUP($A68,'10.INDICADORES'!$A$7:$M$107,3,0),"")</f>
        <v/>
      </c>
      <c r="E68" s="63" t="str">
        <f>IFERROR(VLOOKUP($A68,'10.INDICADORES'!$A$7:$M$107,4,0),"")</f>
        <v/>
      </c>
      <c r="F68" s="167"/>
      <c r="G68" s="166" t="str">
        <f>IFERROR(VLOOKUP($A68,'10.INDICADORES'!$A$7:$M$107,9,0),"")</f>
        <v/>
      </c>
      <c r="H68" s="64"/>
      <c r="I68" s="64"/>
      <c r="J68" s="64"/>
      <c r="K68" s="64"/>
      <c r="L68" s="65"/>
      <c r="M68" s="64"/>
    </row>
    <row r="69" spans="1:13" x14ac:dyDescent="0.25">
      <c r="A69" s="3">
        <f>+Hoja1!A65</f>
        <v>0</v>
      </c>
      <c r="B69" s="54">
        <f>+Hoja1!B65</f>
        <v>0</v>
      </c>
      <c r="C69" s="54">
        <f>+Hoja1!C65</f>
        <v>0</v>
      </c>
      <c r="D69" s="28" t="str">
        <f>IFERROR(VLOOKUP($A69,'10.INDICADORES'!$A$7:$M$107,3,0),"")</f>
        <v/>
      </c>
      <c r="E69" s="63" t="str">
        <f>IFERROR(VLOOKUP($A69,'10.INDICADORES'!$A$7:$M$107,4,0),"")</f>
        <v/>
      </c>
      <c r="F69" s="167"/>
      <c r="G69" s="166" t="str">
        <f>IFERROR(VLOOKUP($A69,'10.INDICADORES'!$A$7:$M$107,9,0),"")</f>
        <v/>
      </c>
      <c r="H69" s="64"/>
      <c r="I69" s="64"/>
      <c r="J69" s="64"/>
      <c r="K69" s="64"/>
      <c r="L69" s="65"/>
      <c r="M69" s="64"/>
    </row>
    <row r="70" spans="1:13" x14ac:dyDescent="0.25">
      <c r="A70" s="3">
        <f>+Hoja1!A66</f>
        <v>0</v>
      </c>
      <c r="B70" s="54">
        <f>+Hoja1!B66</f>
        <v>0</v>
      </c>
      <c r="C70" s="54">
        <f>+Hoja1!C66</f>
        <v>0</v>
      </c>
      <c r="D70" s="28" t="str">
        <f>IFERROR(VLOOKUP($A70,'10.INDICADORES'!$A$7:$M$107,3,0),"")</f>
        <v/>
      </c>
      <c r="E70" s="63" t="str">
        <f>IFERROR(VLOOKUP($A70,'10.INDICADORES'!$A$7:$M$107,4,0),"")</f>
        <v/>
      </c>
      <c r="F70" s="167"/>
      <c r="G70" s="166" t="str">
        <f>IFERROR(VLOOKUP($A70,'10.INDICADORES'!$A$7:$M$107,9,0),"")</f>
        <v/>
      </c>
      <c r="H70" s="64"/>
      <c r="I70" s="64"/>
      <c r="J70" s="64"/>
      <c r="K70" s="64"/>
      <c r="L70" s="65"/>
      <c r="M70" s="64"/>
    </row>
    <row r="71" spans="1:13" x14ac:dyDescent="0.25">
      <c r="A71" s="3">
        <f>+Hoja1!A67</f>
        <v>0</v>
      </c>
      <c r="B71" s="54">
        <f>+Hoja1!B67</f>
        <v>0</v>
      </c>
      <c r="C71" s="54">
        <f>+Hoja1!C67</f>
        <v>0</v>
      </c>
      <c r="D71" s="28" t="str">
        <f>IFERROR(VLOOKUP($A71,'10.INDICADORES'!$A$7:$M$107,3,0),"")</f>
        <v/>
      </c>
      <c r="E71" s="63" t="str">
        <f>IFERROR(VLOOKUP($A71,'10.INDICADORES'!$A$7:$M$107,4,0),"")</f>
        <v/>
      </c>
      <c r="F71" s="167"/>
      <c r="G71" s="166" t="str">
        <f>IFERROR(VLOOKUP($A71,'10.INDICADORES'!$A$7:$M$107,9,0),"")</f>
        <v/>
      </c>
      <c r="H71" s="64"/>
      <c r="I71" s="64"/>
      <c r="J71" s="64"/>
      <c r="K71" s="64"/>
      <c r="L71" s="65"/>
      <c r="M71" s="64"/>
    </row>
    <row r="72" spans="1:13" x14ac:dyDescent="0.25">
      <c r="A72" s="3">
        <f>+Hoja1!A68</f>
        <v>0</v>
      </c>
      <c r="B72" s="54">
        <f>+Hoja1!B68</f>
        <v>0</v>
      </c>
      <c r="C72" s="54">
        <f>+Hoja1!C68</f>
        <v>0</v>
      </c>
      <c r="D72" s="28" t="str">
        <f>IFERROR(VLOOKUP($A72,'10.INDICADORES'!$A$7:$M$107,3,0),"")</f>
        <v/>
      </c>
      <c r="E72" s="63" t="str">
        <f>IFERROR(VLOOKUP($A72,'10.INDICADORES'!$A$7:$M$107,4,0),"")</f>
        <v/>
      </c>
      <c r="F72" s="167"/>
      <c r="G72" s="166" t="str">
        <f>IFERROR(VLOOKUP($A72,'10.INDICADORES'!$A$7:$M$107,9,0),"")</f>
        <v/>
      </c>
      <c r="H72" s="64"/>
      <c r="I72" s="64"/>
      <c r="J72" s="64"/>
      <c r="K72" s="64"/>
      <c r="L72" s="65"/>
      <c r="M72" s="64"/>
    </row>
    <row r="73" spans="1:13" x14ac:dyDescent="0.25">
      <c r="A73" s="3">
        <f>+Hoja1!A69</f>
        <v>0</v>
      </c>
      <c r="B73" s="54">
        <f>+Hoja1!B69</f>
        <v>0</v>
      </c>
      <c r="C73" s="54">
        <f>+Hoja1!C69</f>
        <v>0</v>
      </c>
      <c r="D73" s="28" t="str">
        <f>IFERROR(VLOOKUP($A73,'10.INDICADORES'!$A$7:$M$107,3,0),"")</f>
        <v/>
      </c>
      <c r="E73" s="63" t="str">
        <f>IFERROR(VLOOKUP($A73,'10.INDICADORES'!$A$7:$M$107,4,0),"")</f>
        <v/>
      </c>
      <c r="F73" s="167"/>
      <c r="G73" s="166" t="str">
        <f>IFERROR(VLOOKUP($A73,'10.INDICADORES'!$A$7:$M$107,9,0),"")</f>
        <v/>
      </c>
      <c r="H73" s="64"/>
      <c r="I73" s="64"/>
      <c r="J73" s="64"/>
      <c r="K73" s="64"/>
      <c r="L73" s="65"/>
      <c r="M73" s="64"/>
    </row>
    <row r="74" spans="1:13" x14ac:dyDescent="0.25">
      <c r="A74" s="3">
        <f>+Hoja1!A70</f>
        <v>0</v>
      </c>
      <c r="B74" s="54">
        <f>+Hoja1!B70</f>
        <v>0</v>
      </c>
      <c r="C74" s="54">
        <f>+Hoja1!C70</f>
        <v>0</v>
      </c>
      <c r="D74" s="28" t="str">
        <f>IFERROR(VLOOKUP($A74,'10.INDICADORES'!$A$7:$M$107,3,0),"")</f>
        <v/>
      </c>
      <c r="E74" s="63" t="str">
        <f>IFERROR(VLOOKUP($A74,'10.INDICADORES'!$A$7:$M$107,4,0),"")</f>
        <v/>
      </c>
      <c r="F74" s="167"/>
      <c r="G74" s="166" t="str">
        <f>IFERROR(VLOOKUP($A74,'10.INDICADORES'!$A$7:$M$107,9,0),"")</f>
        <v/>
      </c>
      <c r="H74" s="64"/>
      <c r="I74" s="64"/>
      <c r="J74" s="64"/>
      <c r="K74" s="64"/>
      <c r="L74" s="65"/>
      <c r="M74" s="64"/>
    </row>
    <row r="75" spans="1:13" x14ac:dyDescent="0.25">
      <c r="A75" s="3">
        <f>+Hoja1!A71</f>
        <v>0</v>
      </c>
      <c r="B75" s="54">
        <f>+Hoja1!B71</f>
        <v>0</v>
      </c>
      <c r="C75" s="54">
        <f>+Hoja1!C71</f>
        <v>0</v>
      </c>
      <c r="D75" s="28" t="str">
        <f>IFERROR(VLOOKUP($A75,'10.INDICADORES'!$A$7:$M$107,3,0),"")</f>
        <v/>
      </c>
      <c r="E75" s="63" t="str">
        <f>IFERROR(VLOOKUP($A75,'10.INDICADORES'!$A$7:$M$107,4,0),"")</f>
        <v/>
      </c>
      <c r="F75" s="167"/>
      <c r="G75" s="166" t="str">
        <f>IFERROR(VLOOKUP($A75,'10.INDICADORES'!$A$7:$M$107,9,0),"")</f>
        <v/>
      </c>
      <c r="H75" s="64"/>
      <c r="I75" s="64"/>
      <c r="J75" s="64"/>
      <c r="K75" s="64"/>
      <c r="L75" s="65"/>
      <c r="M75" s="64"/>
    </row>
    <row r="76" spans="1:13" x14ac:dyDescent="0.25">
      <c r="A76" s="3">
        <f>+Hoja1!A72</f>
        <v>0</v>
      </c>
      <c r="B76" s="54">
        <f>+Hoja1!B72</f>
        <v>0</v>
      </c>
      <c r="C76" s="54">
        <f>+Hoja1!C72</f>
        <v>0</v>
      </c>
      <c r="D76" s="28" t="str">
        <f>IFERROR(VLOOKUP($A76,'10.INDICADORES'!$A$7:$M$107,3,0),"")</f>
        <v/>
      </c>
      <c r="E76" s="63" t="str">
        <f>IFERROR(VLOOKUP($A76,'10.INDICADORES'!$A$7:$M$107,4,0),"")</f>
        <v/>
      </c>
      <c r="F76" s="167"/>
      <c r="G76" s="166" t="str">
        <f>IFERROR(VLOOKUP($A76,'10.INDICADORES'!$A$7:$M$107,9,0),"")</f>
        <v/>
      </c>
      <c r="H76" s="64"/>
      <c r="I76" s="64"/>
      <c r="J76" s="64"/>
      <c r="K76" s="64"/>
      <c r="L76" s="65"/>
      <c r="M76" s="64"/>
    </row>
    <row r="77" spans="1:13" x14ac:dyDescent="0.25">
      <c r="A77" s="3">
        <f>+Hoja1!A73</f>
        <v>0</v>
      </c>
      <c r="B77" s="54">
        <f>+Hoja1!B73</f>
        <v>0</v>
      </c>
      <c r="C77" s="54">
        <f>+Hoja1!C73</f>
        <v>0</v>
      </c>
      <c r="D77" s="28" t="str">
        <f>IFERROR(VLOOKUP($A77,'10.INDICADORES'!$A$7:$M$107,3,0),"")</f>
        <v/>
      </c>
      <c r="E77" s="63" t="str">
        <f>IFERROR(VLOOKUP($A77,'10.INDICADORES'!$A$7:$M$107,4,0),"")</f>
        <v/>
      </c>
      <c r="F77" s="167"/>
      <c r="G77" s="166" t="str">
        <f>IFERROR(VLOOKUP($A77,'10.INDICADORES'!$A$7:$M$107,9,0),"")</f>
        <v/>
      </c>
      <c r="H77" s="64"/>
      <c r="I77" s="64"/>
      <c r="J77" s="64"/>
      <c r="K77" s="64"/>
      <c r="L77" s="65"/>
      <c r="M77" s="64"/>
    </row>
    <row r="78" spans="1:13" x14ac:dyDescent="0.25">
      <c r="A78" s="3">
        <f>+Hoja1!A74</f>
        <v>0</v>
      </c>
      <c r="B78" s="54">
        <f>+Hoja1!B74</f>
        <v>0</v>
      </c>
      <c r="C78" s="54">
        <f>+Hoja1!C74</f>
        <v>0</v>
      </c>
      <c r="D78" s="28" t="str">
        <f>IFERROR(VLOOKUP($A78,'10.INDICADORES'!$A$7:$M$107,3,0),"")</f>
        <v/>
      </c>
      <c r="E78" s="63" t="str">
        <f>IFERROR(VLOOKUP($A78,'10.INDICADORES'!$A$7:$M$107,4,0),"")</f>
        <v/>
      </c>
      <c r="F78" s="167"/>
      <c r="G78" s="166" t="str">
        <f>IFERROR(VLOOKUP($A78,'10.INDICADORES'!$A$7:$M$107,9,0),"")</f>
        <v/>
      </c>
      <c r="H78" s="64"/>
      <c r="I78" s="64"/>
      <c r="J78" s="64"/>
      <c r="K78" s="64"/>
      <c r="L78" s="65"/>
      <c r="M78" s="64"/>
    </row>
    <row r="79" spans="1:13" x14ac:dyDescent="0.25">
      <c r="A79" s="3">
        <f>+Hoja1!A75</f>
        <v>0</v>
      </c>
      <c r="B79" s="54">
        <f>+Hoja1!B75</f>
        <v>0</v>
      </c>
      <c r="C79" s="54">
        <f>+Hoja1!C75</f>
        <v>0</v>
      </c>
      <c r="D79" s="28" t="str">
        <f>IFERROR(VLOOKUP($A79,'10.INDICADORES'!$A$7:$M$107,3,0),"")</f>
        <v/>
      </c>
      <c r="E79" s="63" t="str">
        <f>IFERROR(VLOOKUP($A79,'10.INDICADORES'!$A$7:$M$107,4,0),"")</f>
        <v/>
      </c>
      <c r="F79" s="167"/>
      <c r="G79" s="166" t="str">
        <f>IFERROR(VLOOKUP($A79,'10.INDICADORES'!$A$7:$M$107,9,0),"")</f>
        <v/>
      </c>
      <c r="H79" s="64"/>
      <c r="I79" s="64"/>
      <c r="J79" s="64"/>
      <c r="K79" s="64"/>
      <c r="L79" s="65"/>
      <c r="M79" s="64"/>
    </row>
    <row r="80" spans="1:13" x14ac:dyDescent="0.25">
      <c r="A80" s="3">
        <f>+Hoja1!A76</f>
        <v>0</v>
      </c>
      <c r="B80" s="54">
        <f>+Hoja1!B76</f>
        <v>0</v>
      </c>
      <c r="C80" s="54">
        <f>+Hoja1!C76</f>
        <v>0</v>
      </c>
      <c r="D80" s="28" t="str">
        <f>IFERROR(VLOOKUP($A80,'10.INDICADORES'!$A$7:$M$107,3,0),"")</f>
        <v/>
      </c>
      <c r="E80" s="63" t="str">
        <f>IFERROR(VLOOKUP($A80,'10.INDICADORES'!$A$7:$M$107,4,0),"")</f>
        <v/>
      </c>
      <c r="F80" s="167"/>
      <c r="G80" s="166" t="str">
        <f>IFERROR(VLOOKUP($A80,'10.INDICADORES'!$A$7:$M$107,9,0),"")</f>
        <v/>
      </c>
      <c r="H80" s="64"/>
      <c r="I80" s="64"/>
      <c r="J80" s="64"/>
      <c r="K80" s="64"/>
      <c r="L80" s="65"/>
      <c r="M80" s="64"/>
    </row>
    <row r="81" spans="1:13" x14ac:dyDescent="0.25">
      <c r="A81" s="3">
        <f>+Hoja1!A77</f>
        <v>0</v>
      </c>
      <c r="B81" s="54">
        <f>+Hoja1!B77</f>
        <v>0</v>
      </c>
      <c r="C81" s="54">
        <f>+Hoja1!C77</f>
        <v>0</v>
      </c>
      <c r="D81" s="28" t="str">
        <f>IFERROR(VLOOKUP($A81,'10.INDICADORES'!$A$7:$M$107,3,0),"")</f>
        <v/>
      </c>
      <c r="E81" s="63" t="str">
        <f>IFERROR(VLOOKUP($A81,'10.INDICADORES'!$A$7:$M$107,4,0),"")</f>
        <v/>
      </c>
      <c r="F81" s="167"/>
      <c r="G81" s="166" t="str">
        <f>IFERROR(VLOOKUP($A81,'10.INDICADORES'!$A$7:$M$107,9,0),"")</f>
        <v/>
      </c>
      <c r="H81" s="64"/>
      <c r="I81" s="64"/>
      <c r="J81" s="64"/>
      <c r="K81" s="64"/>
      <c r="L81" s="65"/>
      <c r="M81" s="64"/>
    </row>
    <row r="82" spans="1:13" x14ac:dyDescent="0.25">
      <c r="A82" s="3">
        <f>+Hoja1!A78</f>
        <v>0</v>
      </c>
      <c r="B82" s="54">
        <f>+Hoja1!B78</f>
        <v>0</v>
      </c>
      <c r="C82" s="54">
        <f>+Hoja1!C78</f>
        <v>0</v>
      </c>
      <c r="D82" s="28" t="str">
        <f>IFERROR(VLOOKUP($A82,'10.INDICADORES'!$A$7:$M$107,3,0),"")</f>
        <v/>
      </c>
      <c r="E82" s="63" t="str">
        <f>IFERROR(VLOOKUP($A82,'10.INDICADORES'!$A$7:$M$107,4,0),"")</f>
        <v/>
      </c>
      <c r="F82" s="167"/>
      <c r="G82" s="166" t="str">
        <f>IFERROR(VLOOKUP($A82,'10.INDICADORES'!$A$7:$M$107,9,0),"")</f>
        <v/>
      </c>
      <c r="H82" s="64"/>
      <c r="I82" s="64"/>
      <c r="J82" s="64"/>
      <c r="K82" s="64"/>
      <c r="L82" s="65"/>
      <c r="M82" s="64"/>
    </row>
    <row r="83" spans="1:13" x14ac:dyDescent="0.25">
      <c r="A83" s="3">
        <f>+Hoja1!A79</f>
        <v>0</v>
      </c>
      <c r="B83" s="54">
        <f>+Hoja1!B79</f>
        <v>0</v>
      </c>
      <c r="C83" s="54">
        <f>+Hoja1!C79</f>
        <v>0</v>
      </c>
      <c r="D83" s="28" t="str">
        <f>IFERROR(VLOOKUP($A83,'10.INDICADORES'!$A$7:$M$107,3,0),"")</f>
        <v/>
      </c>
      <c r="E83" s="63" t="str">
        <f>IFERROR(VLOOKUP($A83,'10.INDICADORES'!$A$7:$M$107,4,0),"")</f>
        <v/>
      </c>
      <c r="F83" s="167"/>
      <c r="G83" s="166" t="str">
        <f>IFERROR(VLOOKUP($A83,'10.INDICADORES'!$A$7:$M$107,9,0),"")</f>
        <v/>
      </c>
      <c r="H83" s="64"/>
      <c r="I83" s="64"/>
      <c r="J83" s="64"/>
      <c r="K83" s="64"/>
      <c r="L83" s="65"/>
      <c r="M83" s="64"/>
    </row>
    <row r="84" spans="1:13" x14ac:dyDescent="0.25">
      <c r="A84" s="3">
        <f>+Hoja1!A80</f>
        <v>0</v>
      </c>
      <c r="B84" s="54">
        <f>+Hoja1!B80</f>
        <v>0</v>
      </c>
      <c r="C84" s="54">
        <f>+Hoja1!C80</f>
        <v>0</v>
      </c>
      <c r="D84" s="28" t="str">
        <f>IFERROR(VLOOKUP($A84,'10.INDICADORES'!$A$7:$M$107,3,0),"")</f>
        <v/>
      </c>
      <c r="E84" s="63" t="str">
        <f>IFERROR(VLOOKUP($A84,'10.INDICADORES'!$A$7:$M$107,4,0),"")</f>
        <v/>
      </c>
      <c r="F84" s="167"/>
      <c r="G84" s="166" t="str">
        <f>IFERROR(VLOOKUP($A84,'10.INDICADORES'!$A$7:$M$107,9,0),"")</f>
        <v/>
      </c>
      <c r="H84" s="64"/>
      <c r="I84" s="64"/>
      <c r="J84" s="64"/>
      <c r="K84" s="64"/>
      <c r="L84" s="65"/>
      <c r="M84" s="64"/>
    </row>
    <row r="85" spans="1:13" x14ac:dyDescent="0.25">
      <c r="A85" s="3">
        <f>+Hoja1!A81</f>
        <v>0</v>
      </c>
      <c r="B85" s="54">
        <f>+Hoja1!B81</f>
        <v>0</v>
      </c>
      <c r="C85" s="54">
        <f>+Hoja1!C81</f>
        <v>0</v>
      </c>
      <c r="D85" s="28" t="str">
        <f>IFERROR(VLOOKUP($A85,'10.INDICADORES'!$A$7:$M$107,3,0),"")</f>
        <v/>
      </c>
      <c r="E85" s="63" t="str">
        <f>IFERROR(VLOOKUP($A85,'10.INDICADORES'!$A$7:$M$107,4,0),"")</f>
        <v/>
      </c>
      <c r="F85" s="167"/>
      <c r="G85" s="166" t="str">
        <f>IFERROR(VLOOKUP($A85,'10.INDICADORES'!$A$7:$M$107,9,0),"")</f>
        <v/>
      </c>
      <c r="H85" s="64"/>
      <c r="I85" s="64"/>
      <c r="J85" s="64"/>
      <c r="K85" s="64"/>
      <c r="L85" s="65"/>
      <c r="M85" s="64"/>
    </row>
    <row r="86" spans="1:13" x14ac:dyDescent="0.25">
      <c r="A86" s="3">
        <f>+Hoja1!A82</f>
        <v>0</v>
      </c>
      <c r="B86" s="54">
        <f>+Hoja1!B82</f>
        <v>0</v>
      </c>
      <c r="C86" s="54">
        <f>+Hoja1!C82</f>
        <v>0</v>
      </c>
      <c r="D86" s="28" t="str">
        <f>IFERROR(VLOOKUP($A86,'10.INDICADORES'!$A$7:$M$107,3,0),"")</f>
        <v/>
      </c>
      <c r="E86" s="63" t="str">
        <f>IFERROR(VLOOKUP($A86,'10.INDICADORES'!$A$7:$M$107,4,0),"")</f>
        <v/>
      </c>
      <c r="F86" s="167"/>
      <c r="G86" s="166" t="str">
        <f>IFERROR(VLOOKUP($A86,'10.INDICADORES'!$A$7:$M$107,9,0),"")</f>
        <v/>
      </c>
      <c r="H86" s="64"/>
      <c r="I86" s="64"/>
      <c r="J86" s="64"/>
      <c r="K86" s="64"/>
      <c r="L86" s="65"/>
      <c r="M86" s="64"/>
    </row>
    <row r="87" spans="1:13" x14ac:dyDescent="0.25">
      <c r="A87" s="3">
        <f>+Hoja1!A83</f>
        <v>0</v>
      </c>
      <c r="B87" s="54">
        <f>+Hoja1!B83</f>
        <v>0</v>
      </c>
      <c r="C87" s="54">
        <f>+Hoja1!C83</f>
        <v>0</v>
      </c>
      <c r="D87" s="28" t="str">
        <f>IFERROR(VLOOKUP($A87,'10.INDICADORES'!$A$7:$M$107,3,0),"")</f>
        <v/>
      </c>
      <c r="E87" s="63" t="str">
        <f>IFERROR(VLOOKUP($A87,'10.INDICADORES'!$A$7:$M$107,4,0),"")</f>
        <v/>
      </c>
      <c r="F87" s="167"/>
      <c r="G87" s="166" t="str">
        <f>IFERROR(VLOOKUP($A87,'10.INDICADORES'!$A$7:$M$107,9,0),"")</f>
        <v/>
      </c>
      <c r="H87" s="64"/>
      <c r="I87" s="64"/>
      <c r="J87" s="64"/>
      <c r="K87" s="64"/>
      <c r="L87" s="65"/>
      <c r="M87" s="64"/>
    </row>
    <row r="88" spans="1:13" x14ac:dyDescent="0.25">
      <c r="A88" s="3">
        <f>+Hoja1!A84</f>
        <v>0</v>
      </c>
      <c r="B88" s="54">
        <f>+Hoja1!B84</f>
        <v>0</v>
      </c>
      <c r="C88" s="54">
        <f>+Hoja1!C84</f>
        <v>0</v>
      </c>
      <c r="D88" s="28" t="str">
        <f>IFERROR(VLOOKUP($A88,'10.INDICADORES'!$A$7:$M$107,3,0),"")</f>
        <v/>
      </c>
      <c r="E88" s="63" t="str">
        <f>IFERROR(VLOOKUP($A88,'10.INDICADORES'!$A$7:$M$107,4,0),"")</f>
        <v/>
      </c>
      <c r="F88" s="167"/>
      <c r="G88" s="166" t="str">
        <f>IFERROR(VLOOKUP($A88,'10.INDICADORES'!$A$7:$M$107,9,0),"")</f>
        <v/>
      </c>
      <c r="H88" s="64"/>
      <c r="I88" s="64"/>
      <c r="J88" s="64"/>
      <c r="K88" s="64"/>
      <c r="L88" s="65"/>
      <c r="M88" s="64"/>
    </row>
    <row r="89" spans="1:13" x14ac:dyDescent="0.25">
      <c r="A89" s="3">
        <f>+Hoja1!A85</f>
        <v>0</v>
      </c>
      <c r="B89" s="54">
        <f>+Hoja1!B85</f>
        <v>0</v>
      </c>
      <c r="C89" s="54">
        <f>+Hoja1!C85</f>
        <v>0</v>
      </c>
      <c r="D89" s="28" t="str">
        <f>IFERROR(VLOOKUP($A89,'10.INDICADORES'!$A$7:$M$107,3,0),"")</f>
        <v/>
      </c>
      <c r="E89" s="63" t="str">
        <f>IFERROR(VLOOKUP($A89,'10.INDICADORES'!$A$7:$M$107,4,0),"")</f>
        <v/>
      </c>
      <c r="F89" s="167"/>
      <c r="G89" s="166" t="str">
        <f>IFERROR(VLOOKUP($A89,'10.INDICADORES'!$A$7:$M$107,9,0),"")</f>
        <v/>
      </c>
      <c r="H89" s="64"/>
      <c r="I89" s="64"/>
      <c r="J89" s="64"/>
      <c r="K89" s="64"/>
      <c r="L89" s="65"/>
      <c r="M89" s="64"/>
    </row>
    <row r="90" spans="1:13" x14ac:dyDescent="0.25">
      <c r="A90" s="3">
        <f>+Hoja1!A86</f>
        <v>0</v>
      </c>
      <c r="B90" s="54">
        <f>+Hoja1!B86</f>
        <v>0</v>
      </c>
      <c r="C90" s="54">
        <f>+Hoja1!C86</f>
        <v>0</v>
      </c>
      <c r="D90" s="28" t="str">
        <f>IFERROR(VLOOKUP($A90,'10.INDICADORES'!$A$7:$M$107,3,0),"")</f>
        <v/>
      </c>
      <c r="E90" s="63" t="str">
        <f>IFERROR(VLOOKUP($A90,'10.INDICADORES'!$A$7:$M$107,4,0),"")</f>
        <v/>
      </c>
      <c r="F90" s="167"/>
      <c r="G90" s="166" t="str">
        <f>IFERROR(VLOOKUP($A90,'10.INDICADORES'!$A$7:$M$107,9,0),"")</f>
        <v/>
      </c>
      <c r="H90" s="64"/>
      <c r="I90" s="64"/>
      <c r="J90" s="64"/>
      <c r="K90" s="64"/>
      <c r="L90" s="65"/>
      <c r="M90" s="64"/>
    </row>
    <row r="91" spans="1:13" x14ac:dyDescent="0.25">
      <c r="A91" s="3">
        <f>+Hoja1!A87</f>
        <v>0</v>
      </c>
      <c r="B91" s="54">
        <f>+Hoja1!B87</f>
        <v>0</v>
      </c>
      <c r="C91" s="54">
        <f>+Hoja1!C87</f>
        <v>0</v>
      </c>
      <c r="D91" s="28" t="str">
        <f>IFERROR(VLOOKUP($A91,'10.INDICADORES'!$A$7:$M$107,3,0),"")</f>
        <v/>
      </c>
      <c r="E91" s="63" t="str">
        <f>IFERROR(VLOOKUP($A91,'10.INDICADORES'!$A$7:$M$107,4,0),"")</f>
        <v/>
      </c>
      <c r="F91" s="167"/>
      <c r="G91" s="166" t="str">
        <f>IFERROR(VLOOKUP($A91,'10.INDICADORES'!$A$7:$M$107,9,0),"")</f>
        <v/>
      </c>
      <c r="H91" s="64"/>
      <c r="I91" s="64"/>
      <c r="J91" s="64"/>
      <c r="K91" s="64"/>
      <c r="L91" s="65"/>
      <c r="M91" s="64"/>
    </row>
    <row r="92" spans="1:13" x14ac:dyDescent="0.25">
      <c r="A92" s="3">
        <f>+Hoja1!A88</f>
        <v>0</v>
      </c>
      <c r="B92" s="54">
        <f>+Hoja1!B88</f>
        <v>0</v>
      </c>
      <c r="C92" s="54">
        <f>+Hoja1!C88</f>
        <v>0</v>
      </c>
      <c r="D92" s="28" t="str">
        <f>IFERROR(VLOOKUP($A92,'10.INDICADORES'!$A$7:$M$107,3,0),"")</f>
        <v/>
      </c>
      <c r="E92" s="63" t="str">
        <f>IFERROR(VLOOKUP($A92,'10.INDICADORES'!$A$7:$M$107,4,0),"")</f>
        <v/>
      </c>
      <c r="F92" s="167"/>
      <c r="G92" s="166" t="str">
        <f>IFERROR(VLOOKUP($A92,'10.INDICADORES'!$A$7:$M$107,9,0),"")</f>
        <v/>
      </c>
      <c r="H92" s="64"/>
      <c r="I92" s="64"/>
      <c r="J92" s="64"/>
      <c r="K92" s="64"/>
      <c r="L92" s="65"/>
      <c r="M92" s="64"/>
    </row>
    <row r="93" spans="1:13" x14ac:dyDescent="0.25">
      <c r="A93" s="3">
        <f>+Hoja1!A89</f>
        <v>0</v>
      </c>
      <c r="B93" s="54">
        <f>+Hoja1!B89</f>
        <v>0</v>
      </c>
      <c r="C93" s="54">
        <f>+Hoja1!C89</f>
        <v>0</v>
      </c>
      <c r="D93" s="28" t="str">
        <f>IFERROR(VLOOKUP($A93,'10.INDICADORES'!$A$7:$M$107,3,0),"")</f>
        <v/>
      </c>
      <c r="E93" s="63" t="str">
        <f>IFERROR(VLOOKUP($A93,'10.INDICADORES'!$A$7:$M$107,4,0),"")</f>
        <v/>
      </c>
      <c r="F93" s="167"/>
      <c r="G93" s="166" t="str">
        <f>IFERROR(VLOOKUP($A93,'10.INDICADORES'!$A$7:$M$107,9,0),"")</f>
        <v/>
      </c>
      <c r="H93" s="64"/>
      <c r="I93" s="64"/>
      <c r="J93" s="64"/>
      <c r="K93" s="64"/>
      <c r="L93" s="65"/>
      <c r="M93" s="64"/>
    </row>
    <row r="94" spans="1:13" x14ac:dyDescent="0.25">
      <c r="A94" s="3">
        <f>+Hoja1!A90</f>
        <v>0</v>
      </c>
      <c r="B94" s="54">
        <f>+Hoja1!B90</f>
        <v>0</v>
      </c>
      <c r="C94" s="54">
        <f>+Hoja1!C90</f>
        <v>0</v>
      </c>
      <c r="D94" s="28" t="str">
        <f>IFERROR(VLOOKUP($A94,'10.INDICADORES'!$A$7:$M$107,3,0),"")</f>
        <v/>
      </c>
      <c r="E94" s="63" t="str">
        <f>IFERROR(VLOOKUP($A94,'10.INDICADORES'!$A$7:$M$107,4,0),"")</f>
        <v/>
      </c>
      <c r="F94" s="167"/>
      <c r="G94" s="166" t="str">
        <f>IFERROR(VLOOKUP($A94,'10.INDICADORES'!$A$7:$M$107,9,0),"")</f>
        <v/>
      </c>
      <c r="H94" s="64"/>
      <c r="I94" s="64"/>
      <c r="J94" s="64"/>
      <c r="K94" s="64"/>
      <c r="L94" s="65"/>
      <c r="M94" s="64"/>
    </row>
    <row r="95" spans="1:13" x14ac:dyDescent="0.25">
      <c r="A95" s="3">
        <f>+Hoja1!A91</f>
        <v>0</v>
      </c>
      <c r="B95" s="54">
        <f>+Hoja1!B91</f>
        <v>0</v>
      </c>
      <c r="C95" s="54">
        <f>+Hoja1!C91</f>
        <v>0</v>
      </c>
      <c r="D95" s="28" t="str">
        <f>IFERROR(VLOOKUP($A95,'10.INDICADORES'!$A$7:$M$107,3,0),"")</f>
        <v/>
      </c>
      <c r="E95" s="63" t="str">
        <f>IFERROR(VLOOKUP($A95,'10.INDICADORES'!$A$7:$M$107,4,0),"")</f>
        <v/>
      </c>
      <c r="F95" s="167"/>
      <c r="G95" s="166" t="str">
        <f>IFERROR(VLOOKUP($A95,'10.INDICADORES'!$A$7:$M$107,9,0),"")</f>
        <v/>
      </c>
      <c r="H95" s="64"/>
      <c r="I95" s="64"/>
      <c r="J95" s="64"/>
      <c r="K95" s="64"/>
      <c r="L95" s="65"/>
      <c r="M95" s="64"/>
    </row>
    <row r="96" spans="1:13" x14ac:dyDescent="0.25">
      <c r="A96" s="3">
        <f>+Hoja1!A92</f>
        <v>0</v>
      </c>
      <c r="B96" s="54">
        <f>+Hoja1!B92</f>
        <v>0</v>
      </c>
      <c r="C96" s="54">
        <f>+Hoja1!C92</f>
        <v>0</v>
      </c>
      <c r="D96" s="28" t="str">
        <f>IFERROR(VLOOKUP($A96,'10.INDICADORES'!$A$7:$M$107,3,0),"")</f>
        <v/>
      </c>
      <c r="E96" s="63" t="str">
        <f>IFERROR(VLOOKUP($A96,'10.INDICADORES'!$A$7:$M$107,4,0),"")</f>
        <v/>
      </c>
      <c r="F96" s="167"/>
      <c r="G96" s="166" t="str">
        <f>IFERROR(VLOOKUP($A96,'10.INDICADORES'!$A$7:$M$107,9,0),"")</f>
        <v/>
      </c>
      <c r="H96" s="64"/>
      <c r="I96" s="64"/>
      <c r="J96" s="64"/>
      <c r="K96" s="64"/>
      <c r="L96" s="65"/>
      <c r="M96" s="64"/>
    </row>
    <row r="97" spans="1:13" x14ac:dyDescent="0.25">
      <c r="A97" s="3">
        <f>+Hoja1!A93</f>
        <v>0</v>
      </c>
      <c r="B97" s="54">
        <f>+Hoja1!B93</f>
        <v>0</v>
      </c>
      <c r="C97" s="54">
        <f>+Hoja1!C93</f>
        <v>0</v>
      </c>
      <c r="D97" s="28" t="str">
        <f>IFERROR(VLOOKUP($A97,'10.INDICADORES'!$A$7:$M$107,3,0),"")</f>
        <v/>
      </c>
      <c r="E97" s="63" t="str">
        <f>IFERROR(VLOOKUP($A97,'10.INDICADORES'!$A$7:$M$107,4,0),"")</f>
        <v/>
      </c>
      <c r="F97" s="167"/>
      <c r="G97" s="166" t="str">
        <f>IFERROR(VLOOKUP($A97,'10.INDICADORES'!$A$7:$M$107,9,0),"")</f>
        <v/>
      </c>
      <c r="H97" s="64"/>
      <c r="I97" s="64"/>
      <c r="J97" s="64"/>
      <c r="K97" s="64"/>
      <c r="L97" s="65"/>
      <c r="M97" s="64"/>
    </row>
    <row r="98" spans="1:13" x14ac:dyDescent="0.25">
      <c r="A98" s="3">
        <f>+Hoja1!A94</f>
        <v>0</v>
      </c>
      <c r="B98" s="54">
        <f>+Hoja1!B94</f>
        <v>0</v>
      </c>
      <c r="C98" s="54">
        <f>+Hoja1!C94</f>
        <v>0</v>
      </c>
      <c r="D98" s="28" t="str">
        <f>IFERROR(VLOOKUP($A98,'10.INDICADORES'!$A$7:$M$107,3,0),"")</f>
        <v/>
      </c>
      <c r="E98" s="63" t="str">
        <f>IFERROR(VLOOKUP($A98,'10.INDICADORES'!$A$7:$M$107,4,0),"")</f>
        <v/>
      </c>
      <c r="F98" s="167"/>
      <c r="G98" s="166" t="str">
        <f>IFERROR(VLOOKUP($A98,'10.INDICADORES'!$A$7:$M$107,9,0),"")</f>
        <v/>
      </c>
      <c r="H98" s="64"/>
      <c r="I98" s="64"/>
      <c r="J98" s="64"/>
      <c r="K98" s="64"/>
      <c r="L98" s="65"/>
      <c r="M98" s="64"/>
    </row>
    <row r="99" spans="1:13" x14ac:dyDescent="0.25">
      <c r="A99" s="3">
        <f>+Hoja1!A95</f>
        <v>0</v>
      </c>
      <c r="B99" s="54">
        <f>+Hoja1!B95</f>
        <v>0</v>
      </c>
      <c r="C99" s="54">
        <f>+Hoja1!C95</f>
        <v>0</v>
      </c>
      <c r="D99" s="28" t="str">
        <f>IFERROR(VLOOKUP($A99,'10.INDICADORES'!$A$7:$M$107,3,0),"")</f>
        <v/>
      </c>
      <c r="E99" s="63" t="str">
        <f>IFERROR(VLOOKUP($A99,'10.INDICADORES'!$A$7:$M$107,4,0),"")</f>
        <v/>
      </c>
      <c r="F99" s="167"/>
      <c r="G99" s="166" t="str">
        <f>IFERROR(VLOOKUP($A99,'10.INDICADORES'!$A$7:$M$107,9,0),"")</f>
        <v/>
      </c>
      <c r="H99" s="64"/>
      <c r="I99" s="64"/>
      <c r="J99" s="64"/>
      <c r="K99" s="64"/>
      <c r="L99" s="65"/>
      <c r="M99" s="64"/>
    </row>
    <row r="100" spans="1:13" x14ac:dyDescent="0.25">
      <c r="A100" s="3">
        <f>+Hoja1!A96</f>
        <v>0</v>
      </c>
      <c r="B100" s="54">
        <f>+Hoja1!B96</f>
        <v>0</v>
      </c>
      <c r="C100" s="54">
        <f>+Hoja1!C96</f>
        <v>0</v>
      </c>
      <c r="D100" s="28" t="str">
        <f>IFERROR(VLOOKUP($A100,'10.INDICADORES'!$A$7:$M$107,3,0),"")</f>
        <v/>
      </c>
      <c r="E100" s="63" t="str">
        <f>IFERROR(VLOOKUP($A100,'10.INDICADORES'!$A$7:$M$107,4,0),"")</f>
        <v/>
      </c>
      <c r="F100" s="167"/>
      <c r="G100" s="166" t="str">
        <f>IFERROR(VLOOKUP($A100,'10.INDICADORES'!$A$7:$M$107,9,0),"")</f>
        <v/>
      </c>
      <c r="H100" s="64"/>
      <c r="I100" s="64"/>
      <c r="J100" s="64"/>
      <c r="K100" s="64"/>
      <c r="L100" s="65"/>
      <c r="M100" s="64"/>
    </row>
    <row r="101" spans="1:13" x14ac:dyDescent="0.25">
      <c r="A101" s="3">
        <f>+Hoja1!A97</f>
        <v>0</v>
      </c>
      <c r="B101" s="54">
        <f>+Hoja1!B97</f>
        <v>0</v>
      </c>
      <c r="C101" s="54">
        <f>+Hoja1!C97</f>
        <v>0</v>
      </c>
      <c r="D101" s="28" t="str">
        <f>IFERROR(VLOOKUP($A101,'10.INDICADORES'!$A$7:$M$107,3,0),"")</f>
        <v/>
      </c>
      <c r="E101" s="63" t="str">
        <f>IFERROR(VLOOKUP($A101,'10.INDICADORES'!$A$7:$M$107,4,0),"")</f>
        <v/>
      </c>
      <c r="F101" s="167"/>
      <c r="G101" s="166" t="str">
        <f>IFERROR(VLOOKUP($A101,'10.INDICADORES'!$A$7:$M$107,9,0),"")</f>
        <v/>
      </c>
      <c r="H101" s="64"/>
      <c r="I101" s="64"/>
      <c r="J101" s="64"/>
      <c r="K101" s="64"/>
      <c r="L101" s="65"/>
      <c r="M101" s="64"/>
    </row>
    <row r="102" spans="1:13" x14ac:dyDescent="0.25">
      <c r="A102" s="3">
        <f>+Hoja1!A98</f>
        <v>0</v>
      </c>
      <c r="B102" s="54">
        <f>+Hoja1!B98</f>
        <v>0</v>
      </c>
      <c r="C102" s="54">
        <f>+Hoja1!C98</f>
        <v>0</v>
      </c>
      <c r="D102" s="28" t="str">
        <f>IFERROR(VLOOKUP($A102,'10.INDICADORES'!$A$7:$M$107,3,0),"")</f>
        <v/>
      </c>
      <c r="E102" s="63" t="str">
        <f>IFERROR(VLOOKUP($A102,'10.INDICADORES'!$A$7:$M$107,4,0),"")</f>
        <v/>
      </c>
      <c r="F102" s="167"/>
      <c r="G102" s="166" t="str">
        <f>IFERROR(VLOOKUP($A102,'10.INDICADORES'!$A$7:$M$107,9,0),"")</f>
        <v/>
      </c>
      <c r="H102" s="64"/>
      <c r="I102" s="64"/>
      <c r="J102" s="64"/>
      <c r="K102" s="64"/>
      <c r="L102" s="65"/>
      <c r="M102" s="64"/>
    </row>
    <row r="103" spans="1:13" x14ac:dyDescent="0.25">
      <c r="A103" s="3">
        <f>+Hoja1!A99</f>
        <v>0</v>
      </c>
      <c r="B103" s="54">
        <f>+Hoja1!B99</f>
        <v>0</v>
      </c>
      <c r="C103" s="54">
        <f>+Hoja1!C99</f>
        <v>0</v>
      </c>
      <c r="D103" s="28" t="str">
        <f>IFERROR(VLOOKUP($A103,'10.INDICADORES'!$A$7:$M$107,3,0),"")</f>
        <v/>
      </c>
      <c r="E103" s="63" t="str">
        <f>IFERROR(VLOOKUP($A103,'10.INDICADORES'!$A$7:$M$107,4,0),"")</f>
        <v/>
      </c>
      <c r="F103" s="167"/>
      <c r="G103" s="166" t="str">
        <f>IFERROR(VLOOKUP($A103,'10.INDICADORES'!$A$7:$M$107,9,0),"")</f>
        <v/>
      </c>
      <c r="H103" s="64"/>
      <c r="I103" s="64"/>
      <c r="J103" s="64"/>
      <c r="K103" s="64"/>
      <c r="L103" s="65"/>
      <c r="M103" s="64"/>
    </row>
    <row r="104" spans="1:13" x14ac:dyDescent="0.25">
      <c r="A104" s="3">
        <f>+Hoja1!A100</f>
        <v>0</v>
      </c>
      <c r="B104" s="54">
        <f>+Hoja1!B100</f>
        <v>0</v>
      </c>
      <c r="C104" s="54">
        <f>+Hoja1!C100</f>
        <v>0</v>
      </c>
      <c r="D104" s="28" t="str">
        <f>IFERROR(VLOOKUP($A104,'10.INDICADORES'!$A$7:$M$107,3,0),"")</f>
        <v/>
      </c>
      <c r="E104" s="63" t="str">
        <f>IFERROR(VLOOKUP($A104,'10.INDICADORES'!$A$7:$M$107,4,0),"")</f>
        <v/>
      </c>
      <c r="F104" s="167"/>
      <c r="G104" s="166" t="str">
        <f>IFERROR(VLOOKUP($A104,'10.INDICADORES'!$A$7:$M$107,9,0),"")</f>
        <v/>
      </c>
      <c r="H104" s="64"/>
      <c r="I104" s="64"/>
      <c r="J104" s="64"/>
      <c r="K104" s="64"/>
      <c r="L104" s="65"/>
      <c r="M104" s="64"/>
    </row>
    <row r="105" spans="1:13" x14ac:dyDescent="0.25">
      <c r="A105" s="3">
        <f>+Hoja1!A101</f>
        <v>0</v>
      </c>
      <c r="B105" s="54">
        <f>+Hoja1!B101</f>
        <v>0</v>
      </c>
      <c r="C105" s="54">
        <f>+Hoja1!C101</f>
        <v>0</v>
      </c>
      <c r="D105" s="28" t="str">
        <f>IFERROR(VLOOKUP($A105,'10.INDICADORES'!$A$7:$M$107,3,0),"")</f>
        <v/>
      </c>
      <c r="E105" s="63" t="str">
        <f>IFERROR(VLOOKUP($A105,'10.INDICADORES'!$A$7:$M$107,4,0),"")</f>
        <v/>
      </c>
      <c r="F105" s="167"/>
      <c r="G105" s="166" t="str">
        <f>IFERROR(VLOOKUP($A105,'10.INDICADORES'!$A$7:$M$107,9,0),"")</f>
        <v/>
      </c>
      <c r="H105" s="64"/>
      <c r="I105" s="64"/>
      <c r="J105" s="64"/>
      <c r="K105" s="64"/>
      <c r="L105" s="65"/>
      <c r="M105" s="64"/>
    </row>
    <row r="106" spans="1:13" x14ac:dyDescent="0.25">
      <c r="A106" s="3">
        <f>+Hoja1!A102</f>
        <v>0</v>
      </c>
      <c r="B106" s="54">
        <f>+Hoja1!B102</f>
        <v>0</v>
      </c>
      <c r="C106" s="54">
        <f>+Hoja1!C102</f>
        <v>0</v>
      </c>
      <c r="D106" s="28" t="str">
        <f>IFERROR(VLOOKUP($A106,'10.INDICADORES'!$A$7:$M$107,3,0),"")</f>
        <v/>
      </c>
      <c r="E106" s="63" t="str">
        <f>IFERROR(VLOOKUP($A106,'10.INDICADORES'!$A$7:$M$107,4,0),"")</f>
        <v/>
      </c>
      <c r="F106" s="167"/>
      <c r="G106" s="166" t="str">
        <f>IFERROR(VLOOKUP($A106,'10.INDICADORES'!$A$7:$M$107,9,0),"")</f>
        <v/>
      </c>
      <c r="H106" s="64"/>
      <c r="I106" s="64"/>
      <c r="J106" s="64"/>
      <c r="K106" s="64"/>
      <c r="L106" s="65"/>
      <c r="M106" s="64"/>
    </row>
    <row r="107" spans="1:13" x14ac:dyDescent="0.25">
      <c r="A107" s="3">
        <f>+Hoja1!A103</f>
        <v>0</v>
      </c>
      <c r="B107" s="54">
        <f>+Hoja1!B103</f>
        <v>0</v>
      </c>
      <c r="C107" s="54">
        <f>+Hoja1!C103</f>
        <v>0</v>
      </c>
      <c r="D107" s="28" t="str">
        <f>IFERROR(VLOOKUP($A107,'10.INDICADORES'!$A$7:$M$107,3,0),"")</f>
        <v/>
      </c>
      <c r="E107" s="63" t="str">
        <f>IFERROR(VLOOKUP($A107,'10.INDICADORES'!$A$7:$M$107,4,0),"")</f>
        <v/>
      </c>
      <c r="F107" s="167"/>
      <c r="G107" s="166" t="str">
        <f>IFERROR(VLOOKUP($A107,'10.INDICADORES'!$A$7:$M$107,9,0),"")</f>
        <v/>
      </c>
      <c r="H107" s="64"/>
      <c r="I107" s="64"/>
      <c r="J107" s="64"/>
      <c r="K107" s="64"/>
      <c r="L107" s="65"/>
      <c r="M107" s="64"/>
    </row>
    <row r="108" spans="1:13" x14ac:dyDescent="0.25">
      <c r="A108" s="3">
        <f>+Hoja1!A104</f>
        <v>0</v>
      </c>
      <c r="B108" s="54">
        <f>+Hoja1!B104</f>
        <v>0</v>
      </c>
      <c r="C108" s="54">
        <f>+Hoja1!C104</f>
        <v>0</v>
      </c>
      <c r="D108" s="28" t="str">
        <f>IFERROR(VLOOKUP($A108,'10.INDICADORES'!$A$7:$M$107,3,0),"")</f>
        <v/>
      </c>
      <c r="E108" s="63" t="str">
        <f>IFERROR(VLOOKUP($A108,'10.INDICADORES'!$A$7:$M$107,4,0),"")</f>
        <v/>
      </c>
      <c r="F108" s="167"/>
      <c r="G108" s="166" t="str">
        <f>IFERROR(VLOOKUP($A108,'10.INDICADORES'!$A$7:$M$107,9,0),"")</f>
        <v/>
      </c>
      <c r="H108" s="64"/>
      <c r="I108" s="64"/>
      <c r="J108" s="64"/>
      <c r="K108" s="64"/>
      <c r="L108" s="65"/>
      <c r="M108" s="64"/>
    </row>
    <row r="109" spans="1:13" x14ac:dyDescent="0.25">
      <c r="A109" s="3">
        <f>+Hoja1!A105</f>
        <v>0</v>
      </c>
      <c r="B109" s="54">
        <f>+Hoja1!B105</f>
        <v>0</v>
      </c>
      <c r="C109" s="54">
        <f>+Hoja1!C105</f>
        <v>0</v>
      </c>
      <c r="D109" s="28" t="str">
        <f>IFERROR(VLOOKUP($A109,'10.INDICADORES'!$A$7:$M$107,3,0),"")</f>
        <v/>
      </c>
      <c r="E109" s="63" t="str">
        <f>IFERROR(VLOOKUP($A109,'10.INDICADORES'!$A$7:$M$107,4,0),"")</f>
        <v/>
      </c>
      <c r="F109" s="167"/>
      <c r="G109" s="166" t="str">
        <f>IFERROR(VLOOKUP($A109,'10.INDICADORES'!$A$7:$M$107,9,0),"")</f>
        <v/>
      </c>
      <c r="H109" s="64"/>
      <c r="I109" s="64"/>
      <c r="J109" s="64"/>
      <c r="K109" s="64"/>
      <c r="L109" s="65"/>
      <c r="M109" s="64"/>
    </row>
    <row r="110" spans="1:13" x14ac:dyDescent="0.25">
      <c r="A110" s="3">
        <f>+Hoja1!A106</f>
        <v>0</v>
      </c>
      <c r="B110" s="54">
        <f>+Hoja1!B106</f>
        <v>0</v>
      </c>
      <c r="C110" s="54">
        <f>+Hoja1!C106</f>
        <v>0</v>
      </c>
      <c r="D110" s="28" t="str">
        <f>IFERROR(VLOOKUP($A110,'10.INDICADORES'!$A$7:$M$107,3,0),"")</f>
        <v/>
      </c>
      <c r="E110" s="63" t="str">
        <f>IFERROR(VLOOKUP($A110,'10.INDICADORES'!$A$7:$M$107,4,0),"")</f>
        <v/>
      </c>
      <c r="F110" s="167"/>
      <c r="G110" s="166" t="str">
        <f>IFERROR(VLOOKUP($A110,'10.INDICADORES'!$A$7:$M$107,9,0),"")</f>
        <v/>
      </c>
      <c r="H110" s="64"/>
      <c r="I110" s="64"/>
      <c r="J110" s="64"/>
      <c r="K110" s="64"/>
      <c r="L110" s="65"/>
      <c r="M110" s="64"/>
    </row>
    <row r="111" spans="1:13" x14ac:dyDescent="0.25">
      <c r="A111" s="3">
        <f>+Hoja1!A107</f>
        <v>0</v>
      </c>
      <c r="B111" s="54">
        <f>+Hoja1!B107</f>
        <v>0</v>
      </c>
      <c r="C111" s="54">
        <f>+Hoja1!C107</f>
        <v>0</v>
      </c>
      <c r="D111" s="28" t="str">
        <f>IFERROR(VLOOKUP($A111,'10.INDICADORES'!$A$7:$M$107,3,0),"")</f>
        <v/>
      </c>
      <c r="E111" s="63" t="str">
        <f>IFERROR(VLOOKUP($A111,'10.INDICADORES'!$A$7:$M$107,4,0),"")</f>
        <v/>
      </c>
      <c r="F111" s="167"/>
      <c r="G111" s="166" t="str">
        <f>IFERROR(VLOOKUP($A111,'10.INDICADORES'!$A$7:$M$107,9,0),"")</f>
        <v/>
      </c>
      <c r="H111" s="64"/>
      <c r="I111" s="64"/>
      <c r="J111" s="64"/>
      <c r="K111" s="64"/>
      <c r="L111" s="65"/>
      <c r="M111" s="64"/>
    </row>
    <row r="112" spans="1:13" x14ac:dyDescent="0.25">
      <c r="A112" s="3">
        <f>+Hoja1!A108</f>
        <v>0</v>
      </c>
      <c r="B112" s="54">
        <f>+Hoja1!B108</f>
        <v>0</v>
      </c>
      <c r="C112" s="54">
        <f>+Hoja1!C108</f>
        <v>0</v>
      </c>
      <c r="D112" s="28" t="str">
        <f>IFERROR(VLOOKUP($A112,'10.INDICADORES'!$A$7:$M$107,3,0),"")</f>
        <v/>
      </c>
      <c r="E112" s="63" t="str">
        <f>IFERROR(VLOOKUP($A112,'10.INDICADORES'!$A$7:$M$107,4,0),"")</f>
        <v/>
      </c>
      <c r="F112" s="167"/>
      <c r="G112" s="166" t="str">
        <f>IFERROR(VLOOKUP($A112,'10.INDICADORES'!$A$7:$M$107,9,0),"")</f>
        <v/>
      </c>
      <c r="H112" s="64"/>
      <c r="I112" s="64"/>
      <c r="J112" s="64"/>
      <c r="K112" s="64"/>
      <c r="L112" s="65"/>
      <c r="M112" s="64"/>
    </row>
    <row r="113" spans="1:13" x14ac:dyDescent="0.25">
      <c r="A113" s="3">
        <f>+Hoja1!A109</f>
        <v>0</v>
      </c>
      <c r="B113" s="54">
        <f>+Hoja1!B109</f>
        <v>0</v>
      </c>
      <c r="C113" s="54">
        <f>+Hoja1!C109</f>
        <v>0</v>
      </c>
      <c r="D113" s="28" t="str">
        <f>IFERROR(VLOOKUP($A113,'10.INDICADORES'!$A$7:$M$107,3,0),"")</f>
        <v/>
      </c>
      <c r="E113" s="63" t="str">
        <f>IFERROR(VLOOKUP($A113,'10.INDICADORES'!$A$7:$M$107,4,0),"")</f>
        <v/>
      </c>
      <c r="F113" s="167"/>
      <c r="G113" s="166" t="str">
        <f>IFERROR(VLOOKUP($A113,'10.INDICADORES'!$A$7:$M$107,9,0),"")</f>
        <v/>
      </c>
      <c r="H113" s="64"/>
      <c r="I113" s="64"/>
      <c r="J113" s="64"/>
      <c r="K113" s="64"/>
      <c r="L113" s="65"/>
      <c r="M113" s="64"/>
    </row>
    <row r="114" spans="1:13" x14ac:dyDescent="0.25">
      <c r="A114" s="3">
        <f>+Hoja1!A110</f>
        <v>0</v>
      </c>
      <c r="B114" s="54">
        <f>+Hoja1!B110</f>
        <v>0</v>
      </c>
      <c r="C114" s="54">
        <f>+Hoja1!C110</f>
        <v>0</v>
      </c>
      <c r="D114" s="28" t="str">
        <f>IFERROR(VLOOKUP($A114,'10.INDICADORES'!$A$7:$M$107,3,0),"")</f>
        <v/>
      </c>
      <c r="E114" s="63" t="str">
        <f>IFERROR(VLOOKUP($A114,'10.INDICADORES'!$A$7:$M$107,4,0),"")</f>
        <v/>
      </c>
      <c r="F114" s="167"/>
      <c r="G114" s="166" t="str">
        <f>IFERROR(VLOOKUP($A114,'10.INDICADORES'!$A$7:$M$107,9,0),"")</f>
        <v/>
      </c>
      <c r="H114" s="64"/>
      <c r="I114" s="64"/>
      <c r="J114" s="64"/>
      <c r="K114" s="64"/>
      <c r="L114" s="65"/>
      <c r="M114" s="64"/>
    </row>
    <row r="115" spans="1:13" x14ac:dyDescent="0.25">
      <c r="A115" s="3">
        <f>+Hoja1!A111</f>
        <v>0</v>
      </c>
      <c r="B115" s="54">
        <f>+Hoja1!B111</f>
        <v>0</v>
      </c>
      <c r="C115" s="54">
        <f>+Hoja1!C111</f>
        <v>0</v>
      </c>
      <c r="D115" s="28" t="str">
        <f>IFERROR(VLOOKUP($A115,'10.INDICADORES'!$A$7:$M$107,3,0),"")</f>
        <v/>
      </c>
      <c r="E115" s="63" t="str">
        <f>IFERROR(VLOOKUP($A115,'10.INDICADORES'!$A$7:$M$107,4,0),"")</f>
        <v/>
      </c>
      <c r="F115" s="167"/>
      <c r="G115" s="166" t="str">
        <f>IFERROR(VLOOKUP($A115,'10.INDICADORES'!$A$7:$M$107,9,0),"")</f>
        <v/>
      </c>
      <c r="H115" s="64"/>
      <c r="I115" s="64"/>
      <c r="J115" s="64"/>
      <c r="K115" s="64"/>
      <c r="L115" s="65"/>
      <c r="M115" s="64"/>
    </row>
    <row r="116" spans="1:13" x14ac:dyDescent="0.25">
      <c r="A116" s="3">
        <f>+Hoja1!A112</f>
        <v>0</v>
      </c>
      <c r="B116" s="54">
        <f>+Hoja1!B112</f>
        <v>0</v>
      </c>
      <c r="C116" s="54">
        <f>+Hoja1!C112</f>
        <v>0</v>
      </c>
      <c r="D116" s="28" t="str">
        <f>IFERROR(VLOOKUP($A116,'10.INDICADORES'!$A$7:$M$107,3,0),"")</f>
        <v/>
      </c>
      <c r="E116" s="63" t="str">
        <f>IFERROR(VLOOKUP($A116,'10.INDICADORES'!$A$7:$M$107,4,0),"")</f>
        <v/>
      </c>
      <c r="F116" s="167"/>
      <c r="G116" s="166" t="str">
        <f>IFERROR(VLOOKUP($A116,'10.INDICADORES'!$A$7:$M$107,9,0),"")</f>
        <v/>
      </c>
      <c r="H116" s="64"/>
      <c r="I116" s="64"/>
      <c r="J116" s="64"/>
      <c r="K116" s="64"/>
      <c r="L116" s="65"/>
      <c r="M116" s="64"/>
    </row>
    <row r="117" spans="1:13" x14ac:dyDescent="0.25">
      <c r="A117" s="3">
        <f>+Hoja1!A113</f>
        <v>0</v>
      </c>
      <c r="B117" s="54">
        <f>+Hoja1!B113</f>
        <v>0</v>
      </c>
      <c r="C117" s="54">
        <f>+Hoja1!C113</f>
        <v>0</v>
      </c>
      <c r="D117" s="28" t="str">
        <f>IFERROR(VLOOKUP($A117,'10.INDICADORES'!$A$7:$M$107,3,0),"")</f>
        <v/>
      </c>
      <c r="E117" s="63" t="str">
        <f>IFERROR(VLOOKUP($A117,'10.INDICADORES'!$A$7:$M$107,4,0),"")</f>
        <v/>
      </c>
      <c r="F117" s="167"/>
      <c r="G117" s="166" t="str">
        <f>IFERROR(VLOOKUP($A117,'10.INDICADORES'!$A$7:$M$107,9,0),"")</f>
        <v/>
      </c>
      <c r="H117" s="64"/>
      <c r="I117" s="64"/>
      <c r="J117" s="64"/>
      <c r="K117" s="64"/>
      <c r="L117" s="65"/>
      <c r="M117" s="64"/>
    </row>
    <row r="118" spans="1:13" x14ac:dyDescent="0.25">
      <c r="A118" s="3">
        <f>+Hoja1!A114</f>
        <v>0</v>
      </c>
      <c r="B118" s="54">
        <f>+Hoja1!B114</f>
        <v>0</v>
      </c>
      <c r="C118" s="54">
        <f>+Hoja1!C114</f>
        <v>0</v>
      </c>
      <c r="D118" s="28" t="str">
        <f>IFERROR(VLOOKUP($A118,'10.INDICADORES'!$A$7:$M$107,3,0),"")</f>
        <v/>
      </c>
      <c r="E118" s="63" t="str">
        <f>IFERROR(VLOOKUP($A118,'10.INDICADORES'!$A$7:$M$107,4,0),"")</f>
        <v/>
      </c>
      <c r="F118" s="167"/>
      <c r="G118" s="166" t="str">
        <f>IFERROR(VLOOKUP($A118,'10.INDICADORES'!$A$7:$M$107,9,0),"")</f>
        <v/>
      </c>
      <c r="H118" s="64"/>
      <c r="I118" s="64"/>
      <c r="J118" s="64"/>
      <c r="K118" s="64"/>
      <c r="L118" s="65"/>
      <c r="M118" s="64"/>
    </row>
    <row r="119" spans="1:13" x14ac:dyDescent="0.25">
      <c r="A119" s="3">
        <f>+Hoja1!A115</f>
        <v>0</v>
      </c>
      <c r="B119" s="54">
        <f>+Hoja1!B115</f>
        <v>0</v>
      </c>
      <c r="C119" s="54">
        <f>+Hoja1!C115</f>
        <v>0</v>
      </c>
      <c r="D119" s="28" t="str">
        <f>IFERROR(VLOOKUP($A119,'10.INDICADORES'!$A$7:$M$107,3,0),"")</f>
        <v/>
      </c>
      <c r="E119" s="63" t="str">
        <f>IFERROR(VLOOKUP($A119,'10.INDICADORES'!$A$7:$M$107,4,0),"")</f>
        <v/>
      </c>
      <c r="F119" s="167"/>
      <c r="G119" s="166" t="str">
        <f>IFERROR(VLOOKUP($A119,'10.INDICADORES'!$A$7:$M$107,9,0),"")</f>
        <v/>
      </c>
      <c r="H119" s="64"/>
      <c r="I119" s="64"/>
      <c r="J119" s="64"/>
      <c r="K119" s="64"/>
      <c r="L119" s="65"/>
      <c r="M119" s="64"/>
    </row>
    <row r="120" spans="1:13" x14ac:dyDescent="0.25">
      <c r="A120" s="3">
        <f>+Hoja1!A116</f>
        <v>0</v>
      </c>
      <c r="B120" s="54">
        <f>+Hoja1!B116</f>
        <v>0</v>
      </c>
      <c r="C120" s="54">
        <f>+Hoja1!C116</f>
        <v>0</v>
      </c>
      <c r="D120" s="28" t="str">
        <f>IFERROR(VLOOKUP($A120,'10.INDICADORES'!$A$7:$M$107,3,0),"")</f>
        <v/>
      </c>
      <c r="E120" s="63" t="str">
        <f>IFERROR(VLOOKUP($A120,'10.INDICADORES'!$A$7:$M$107,4,0),"")</f>
        <v/>
      </c>
      <c r="F120" s="167"/>
      <c r="G120" s="166" t="str">
        <f>IFERROR(VLOOKUP($A120,'10.INDICADORES'!$A$7:$M$107,9,0),"")</f>
        <v/>
      </c>
      <c r="H120" s="64"/>
      <c r="I120" s="64"/>
      <c r="J120" s="64"/>
      <c r="K120" s="64"/>
      <c r="L120" s="65"/>
      <c r="M120" s="64"/>
    </row>
    <row r="121" spans="1:13" x14ac:dyDescent="0.25">
      <c r="A121" s="3">
        <f>+Hoja1!A117</f>
        <v>0</v>
      </c>
      <c r="B121" s="54">
        <f>+Hoja1!B117</f>
        <v>0</v>
      </c>
      <c r="C121" s="54">
        <f>+Hoja1!C117</f>
        <v>0</v>
      </c>
      <c r="D121" s="28" t="str">
        <f>IFERROR(VLOOKUP($A121,'10.INDICADORES'!$A$7:$M$107,3,0),"")</f>
        <v/>
      </c>
      <c r="E121" s="63" t="str">
        <f>IFERROR(VLOOKUP($A121,'10.INDICADORES'!$A$7:$M$107,4,0),"")</f>
        <v/>
      </c>
      <c r="F121" s="167"/>
      <c r="G121" s="166" t="str">
        <f>IFERROR(VLOOKUP($A121,'10.INDICADORES'!$A$7:$M$107,9,0),"")</f>
        <v/>
      </c>
      <c r="H121" s="64"/>
      <c r="I121" s="64"/>
      <c r="J121" s="64"/>
      <c r="K121" s="64"/>
      <c r="L121" s="65"/>
      <c r="M121" s="64"/>
    </row>
    <row r="122" spans="1:13" x14ac:dyDescent="0.25">
      <c r="A122" s="3">
        <f>+Hoja1!A118</f>
        <v>0</v>
      </c>
      <c r="B122" s="54">
        <f>+Hoja1!B118</f>
        <v>0</v>
      </c>
      <c r="C122" s="54">
        <f>+Hoja1!C118</f>
        <v>0</v>
      </c>
      <c r="D122" s="28" t="str">
        <f>IFERROR(VLOOKUP($A122,'10.INDICADORES'!$A$7:$M$107,3,0),"")</f>
        <v/>
      </c>
      <c r="E122" s="63" t="str">
        <f>IFERROR(VLOOKUP($A122,'10.INDICADORES'!$A$7:$M$107,4,0),"")</f>
        <v/>
      </c>
      <c r="F122" s="167"/>
      <c r="G122" s="166" t="str">
        <f>IFERROR(VLOOKUP($A122,'10.INDICADORES'!$A$7:$M$107,9,0),"")</f>
        <v/>
      </c>
      <c r="H122" s="64"/>
      <c r="I122" s="64"/>
      <c r="J122" s="64"/>
      <c r="K122" s="64"/>
      <c r="L122" s="65"/>
      <c r="M122" s="64"/>
    </row>
    <row r="123" spans="1:13" x14ac:dyDescent="0.25">
      <c r="A123" s="3">
        <f>+Hoja1!A119</f>
        <v>0</v>
      </c>
      <c r="B123" s="54">
        <f>+Hoja1!B119</f>
        <v>0</v>
      </c>
      <c r="C123" s="54">
        <f>+Hoja1!C119</f>
        <v>0</v>
      </c>
      <c r="D123" s="28" t="str">
        <f>IFERROR(VLOOKUP($A123,'10.INDICADORES'!$A$7:$M$107,3,0),"")</f>
        <v/>
      </c>
      <c r="E123" s="63" t="str">
        <f>IFERROR(VLOOKUP($A123,'10.INDICADORES'!$A$7:$M$107,4,0),"")</f>
        <v/>
      </c>
      <c r="F123" s="167"/>
      <c r="G123" s="166" t="str">
        <f>IFERROR(VLOOKUP($A123,'10.INDICADORES'!$A$7:$M$107,9,0),"")</f>
        <v/>
      </c>
      <c r="H123" s="64"/>
      <c r="I123" s="64"/>
      <c r="J123" s="64"/>
      <c r="K123" s="64"/>
      <c r="L123" s="65"/>
      <c r="M123" s="64"/>
    </row>
    <row r="124" spans="1:13" x14ac:dyDescent="0.25">
      <c r="A124" s="3">
        <f>+Hoja1!A120</f>
        <v>0</v>
      </c>
      <c r="B124" s="54">
        <f>+Hoja1!B120</f>
        <v>0</v>
      </c>
      <c r="C124" s="54">
        <f>+Hoja1!C120</f>
        <v>0</v>
      </c>
      <c r="D124" s="28" t="str">
        <f>IFERROR(VLOOKUP($A124,'10.INDICADORES'!$A$7:$M$107,3,0),"")</f>
        <v/>
      </c>
      <c r="E124" s="63" t="str">
        <f>IFERROR(VLOOKUP($A124,'10.INDICADORES'!$A$7:$M$107,4,0),"")</f>
        <v/>
      </c>
      <c r="F124" s="167"/>
      <c r="G124" s="166" t="str">
        <f>IFERROR(VLOOKUP($A124,'10.INDICADORES'!$A$7:$M$107,9,0),"")</f>
        <v/>
      </c>
      <c r="H124" s="64"/>
      <c r="I124" s="64"/>
      <c r="J124" s="64"/>
      <c r="K124" s="64"/>
      <c r="L124" s="65"/>
      <c r="M124" s="64"/>
    </row>
    <row r="125" spans="1:13" x14ac:dyDescent="0.25">
      <c r="A125" s="3">
        <f>+Hoja1!A121</f>
        <v>0</v>
      </c>
      <c r="B125" s="54">
        <f>+Hoja1!B121</f>
        <v>0</v>
      </c>
      <c r="C125" s="54">
        <f>+Hoja1!C121</f>
        <v>0</v>
      </c>
      <c r="D125" s="28" t="str">
        <f>IFERROR(VLOOKUP($A125,'10.INDICADORES'!$A$7:$M$107,3,0),"")</f>
        <v/>
      </c>
      <c r="E125" s="63" t="str">
        <f>IFERROR(VLOOKUP($A125,'10.INDICADORES'!$A$7:$M$107,4,0),"")</f>
        <v/>
      </c>
      <c r="F125" s="167"/>
      <c r="G125" s="166" t="str">
        <f>IFERROR(VLOOKUP($A125,'10.INDICADORES'!$A$7:$M$107,9,0),"")</f>
        <v/>
      </c>
      <c r="H125" s="64"/>
      <c r="I125" s="64"/>
      <c r="J125" s="64"/>
      <c r="K125" s="64"/>
      <c r="L125" s="65"/>
      <c r="M125" s="64"/>
    </row>
    <row r="126" spans="1:13" x14ac:dyDescent="0.25">
      <c r="A126" s="3">
        <f>+Hoja1!A122</f>
        <v>0</v>
      </c>
      <c r="B126" s="54">
        <f>+Hoja1!B122</f>
        <v>0</v>
      </c>
      <c r="C126" s="54">
        <f>+Hoja1!C122</f>
        <v>0</v>
      </c>
      <c r="D126" s="28" t="str">
        <f>IFERROR(VLOOKUP($A126,'10.INDICADORES'!$A$7:$M$107,3,0),"")</f>
        <v/>
      </c>
      <c r="E126" s="63" t="str">
        <f>IFERROR(VLOOKUP($A126,'10.INDICADORES'!$A$7:$M$107,4,0),"")</f>
        <v/>
      </c>
      <c r="F126" s="167"/>
      <c r="G126" s="166" t="str">
        <f>IFERROR(VLOOKUP($A126,'10.INDICADORES'!$A$7:$M$107,9,0),"")</f>
        <v/>
      </c>
      <c r="H126" s="64"/>
      <c r="I126" s="64"/>
      <c r="J126" s="64"/>
      <c r="K126" s="64"/>
      <c r="L126" s="65"/>
      <c r="M126" s="64"/>
    </row>
    <row r="127" spans="1:13" x14ac:dyDescent="0.25">
      <c r="A127" s="3">
        <f>+Hoja1!A123</f>
        <v>0</v>
      </c>
      <c r="B127" s="54">
        <f>+Hoja1!B123</f>
        <v>0</v>
      </c>
      <c r="C127" s="54">
        <f>+Hoja1!C123</f>
        <v>0</v>
      </c>
      <c r="D127" s="28" t="str">
        <f>IFERROR(VLOOKUP($A127,'10.INDICADORES'!$A$7:$M$107,3,0),"")</f>
        <v/>
      </c>
      <c r="E127" s="63" t="str">
        <f>IFERROR(VLOOKUP($A127,'10.INDICADORES'!$A$7:$M$107,4,0),"")</f>
        <v/>
      </c>
      <c r="F127" s="167"/>
      <c r="G127" s="166" t="str">
        <f>IFERROR(VLOOKUP($A127,'10.INDICADORES'!$A$7:$M$107,9,0),"")</f>
        <v/>
      </c>
      <c r="H127" s="64"/>
      <c r="I127" s="64"/>
      <c r="J127" s="64"/>
      <c r="K127" s="64"/>
      <c r="L127" s="65"/>
      <c r="M127" s="64"/>
    </row>
    <row r="128" spans="1:13" x14ac:dyDescent="0.25">
      <c r="A128" s="3">
        <f>+Hoja1!A124</f>
        <v>0</v>
      </c>
      <c r="B128" s="54">
        <f>+Hoja1!B124</f>
        <v>0</v>
      </c>
      <c r="C128" s="54">
        <f>+Hoja1!C124</f>
        <v>0</v>
      </c>
      <c r="D128" s="28" t="str">
        <f>IFERROR(VLOOKUP($A128,'10.INDICADORES'!$A$7:$M$107,3,0),"")</f>
        <v/>
      </c>
      <c r="E128" s="63" t="str">
        <f>IFERROR(VLOOKUP($A128,'10.INDICADORES'!$A$7:$M$107,4,0),"")</f>
        <v/>
      </c>
      <c r="F128" s="167"/>
      <c r="G128" s="166" t="str">
        <f>IFERROR(VLOOKUP($A128,'10.INDICADORES'!$A$7:$M$107,9,0),"")</f>
        <v/>
      </c>
      <c r="H128" s="64"/>
      <c r="I128" s="64"/>
      <c r="J128" s="64"/>
      <c r="K128" s="64"/>
      <c r="L128" s="65"/>
      <c r="M128" s="64"/>
    </row>
    <row r="129" spans="1:13" x14ac:dyDescent="0.25">
      <c r="A129" s="3">
        <f>+Hoja1!A125</f>
        <v>0</v>
      </c>
      <c r="B129" s="54">
        <f>+Hoja1!B125</f>
        <v>0</v>
      </c>
      <c r="C129" s="54">
        <f>+Hoja1!C125</f>
        <v>0</v>
      </c>
      <c r="D129" s="28" t="str">
        <f>IFERROR(VLOOKUP($A129,'10.INDICADORES'!$A$7:$M$107,3,0),"")</f>
        <v/>
      </c>
      <c r="E129" s="63" t="str">
        <f>IFERROR(VLOOKUP($A129,'10.INDICADORES'!$A$7:$M$107,4,0),"")</f>
        <v/>
      </c>
      <c r="F129" s="167"/>
      <c r="G129" s="166" t="str">
        <f>IFERROR(VLOOKUP($A129,'10.INDICADORES'!$A$7:$M$107,9,0),"")</f>
        <v/>
      </c>
      <c r="H129" s="64"/>
      <c r="I129" s="64"/>
      <c r="J129" s="64"/>
      <c r="K129" s="64"/>
      <c r="L129" s="65"/>
      <c r="M129" s="64"/>
    </row>
    <row r="130" spans="1:13" x14ac:dyDescent="0.25">
      <c r="A130" s="3">
        <f>+Hoja1!A126</f>
        <v>0</v>
      </c>
      <c r="B130" s="54">
        <f>+Hoja1!B126</f>
        <v>0</v>
      </c>
      <c r="C130" s="54">
        <f>+Hoja1!C126</f>
        <v>0</v>
      </c>
      <c r="D130" s="28" t="str">
        <f>IFERROR(VLOOKUP($A130,'10.INDICADORES'!$A$7:$M$107,3,0),"")</f>
        <v/>
      </c>
      <c r="E130" s="63" t="str">
        <f>IFERROR(VLOOKUP($A130,'10.INDICADORES'!$A$7:$M$107,4,0),"")</f>
        <v/>
      </c>
      <c r="F130" s="167"/>
      <c r="G130" s="166" t="str">
        <f>IFERROR(VLOOKUP($A130,'10.INDICADORES'!$A$7:$M$107,9,0),"")</f>
        <v/>
      </c>
      <c r="H130" s="64"/>
      <c r="I130" s="64"/>
      <c r="J130" s="64"/>
      <c r="K130" s="64"/>
      <c r="L130" s="65"/>
      <c r="M130" s="64"/>
    </row>
    <row r="131" spans="1:13" x14ac:dyDescent="0.25">
      <c r="A131" s="3">
        <f>+Hoja1!A127</f>
        <v>0</v>
      </c>
      <c r="B131" s="54">
        <f>+Hoja1!B127</f>
        <v>0</v>
      </c>
      <c r="C131" s="54">
        <f>+Hoja1!C127</f>
        <v>0</v>
      </c>
      <c r="D131" s="28" t="str">
        <f>IFERROR(VLOOKUP($A131,'10.INDICADORES'!$A$7:$M$107,3,0),"")</f>
        <v/>
      </c>
      <c r="E131" s="63" t="str">
        <f>IFERROR(VLOOKUP($A131,'10.INDICADORES'!$A$7:$M$107,4,0),"")</f>
        <v/>
      </c>
      <c r="F131" s="167"/>
      <c r="G131" s="166" t="str">
        <f>IFERROR(VLOOKUP($A131,'10.INDICADORES'!$A$7:$M$107,9,0),"")</f>
        <v/>
      </c>
      <c r="H131" s="64"/>
      <c r="I131" s="64"/>
      <c r="J131" s="64"/>
      <c r="K131" s="64"/>
      <c r="L131" s="65"/>
      <c r="M131" s="64"/>
    </row>
    <row r="132" spans="1:13" x14ac:dyDescent="0.25">
      <c r="A132" s="3">
        <f>+Hoja1!A128</f>
        <v>0</v>
      </c>
      <c r="B132" s="54">
        <f>+Hoja1!B128</f>
        <v>0</v>
      </c>
      <c r="C132" s="54">
        <f>+Hoja1!C128</f>
        <v>0</v>
      </c>
      <c r="D132" s="28" t="str">
        <f>IFERROR(VLOOKUP($A132,'10.INDICADORES'!$A$7:$M$107,3,0),"")</f>
        <v/>
      </c>
      <c r="E132" s="63" t="str">
        <f>IFERROR(VLOOKUP($A132,'10.INDICADORES'!$A$7:$M$107,4,0),"")</f>
        <v/>
      </c>
      <c r="F132" s="167"/>
      <c r="G132" s="166" t="str">
        <f>IFERROR(VLOOKUP($A132,'10.INDICADORES'!$A$7:$M$107,9,0),"")</f>
        <v/>
      </c>
      <c r="H132" s="64"/>
      <c r="I132" s="64"/>
      <c r="J132" s="64"/>
      <c r="K132" s="64"/>
      <c r="L132" s="65"/>
      <c r="M132" s="64"/>
    </row>
    <row r="133" spans="1:13" x14ac:dyDescent="0.25">
      <c r="A133" s="3">
        <f>+Hoja1!A129</f>
        <v>0</v>
      </c>
      <c r="B133" s="54">
        <f>+Hoja1!B129</f>
        <v>0</v>
      </c>
      <c r="C133" s="54">
        <f>+Hoja1!C129</f>
        <v>0</v>
      </c>
      <c r="D133" s="28" t="str">
        <f>IFERROR(VLOOKUP($A133,'10.INDICADORES'!$A$7:$M$107,3,0),"")</f>
        <v/>
      </c>
      <c r="E133" s="63" t="str">
        <f>IFERROR(VLOOKUP($A133,'10.INDICADORES'!$A$7:$M$107,4,0),"")</f>
        <v/>
      </c>
      <c r="F133" s="167"/>
      <c r="G133" s="166" t="str">
        <f>IFERROR(VLOOKUP($A133,'10.INDICADORES'!$A$7:$M$107,9,0),"")</f>
        <v/>
      </c>
      <c r="H133" s="64"/>
      <c r="I133" s="64"/>
      <c r="J133" s="64"/>
      <c r="K133" s="64"/>
      <c r="L133" s="65"/>
      <c r="M133" s="64"/>
    </row>
    <row r="134" spans="1:13" x14ac:dyDescent="0.25">
      <c r="A134" s="3">
        <f>+Hoja1!A130</f>
        <v>0</v>
      </c>
      <c r="B134" s="54">
        <f>+Hoja1!B130</f>
        <v>0</v>
      </c>
      <c r="C134" s="54">
        <f>+Hoja1!C130</f>
        <v>0</v>
      </c>
      <c r="D134" s="28" t="str">
        <f>IFERROR(VLOOKUP($A134,'10.INDICADORES'!$A$7:$M$107,3,0),"")</f>
        <v/>
      </c>
      <c r="E134" s="63" t="str">
        <f>IFERROR(VLOOKUP($A134,'10.INDICADORES'!$A$7:$M$107,4,0),"")</f>
        <v/>
      </c>
      <c r="F134" s="167"/>
      <c r="G134" s="166" t="str">
        <f>IFERROR(VLOOKUP($A134,'10.INDICADORES'!$A$7:$M$107,9,0),"")</f>
        <v/>
      </c>
      <c r="H134" s="64"/>
      <c r="I134" s="64"/>
      <c r="J134" s="64"/>
      <c r="K134" s="64"/>
      <c r="L134" s="65"/>
      <c r="M134" s="64"/>
    </row>
    <row r="135" spans="1:13" x14ac:dyDescent="0.25">
      <c r="A135" s="3">
        <f>+Hoja1!A131</f>
        <v>0</v>
      </c>
      <c r="B135" s="54">
        <f>+Hoja1!B131</f>
        <v>0</v>
      </c>
      <c r="C135" s="54">
        <f>+Hoja1!C131</f>
        <v>0</v>
      </c>
      <c r="D135" s="28" t="str">
        <f>IFERROR(VLOOKUP($A135,'10.INDICADORES'!$A$7:$M$107,3,0),"")</f>
        <v/>
      </c>
      <c r="E135" s="63" t="str">
        <f>IFERROR(VLOOKUP($A135,'10.INDICADORES'!$A$7:$M$107,4,0),"")</f>
        <v/>
      </c>
      <c r="F135" s="167"/>
      <c r="G135" s="166" t="str">
        <f>IFERROR(VLOOKUP($A135,'10.INDICADORES'!$A$7:$M$107,9,0),"")</f>
        <v/>
      </c>
      <c r="H135" s="64"/>
      <c r="I135" s="64"/>
      <c r="J135" s="64"/>
      <c r="K135" s="64"/>
      <c r="L135" s="65"/>
      <c r="M135" s="64"/>
    </row>
    <row r="136" spans="1:13" x14ac:dyDescent="0.25">
      <c r="A136" s="3">
        <f>+Hoja1!A132</f>
        <v>0</v>
      </c>
      <c r="B136" s="54">
        <f>+Hoja1!B132</f>
        <v>0</v>
      </c>
      <c r="C136" s="54">
        <f>+Hoja1!C132</f>
        <v>0</v>
      </c>
      <c r="D136" s="28" t="str">
        <f>IFERROR(VLOOKUP($A136,'10.INDICADORES'!$A$7:$M$107,3,0),"")</f>
        <v/>
      </c>
      <c r="E136" s="63" t="str">
        <f>IFERROR(VLOOKUP($A136,'10.INDICADORES'!$A$7:$M$107,4,0),"")</f>
        <v/>
      </c>
      <c r="F136" s="167"/>
      <c r="G136" s="166" t="str">
        <f>IFERROR(VLOOKUP($A136,'10.INDICADORES'!$A$7:$M$107,9,0),"")</f>
        <v/>
      </c>
      <c r="H136" s="64"/>
      <c r="I136" s="64"/>
      <c r="J136" s="64"/>
      <c r="K136" s="64"/>
      <c r="L136" s="65"/>
      <c r="M136" s="64"/>
    </row>
    <row r="137" spans="1:13" x14ac:dyDescent="0.25">
      <c r="A137" s="3">
        <f>+Hoja1!A133</f>
        <v>0</v>
      </c>
      <c r="B137" s="54">
        <f>+Hoja1!B133</f>
        <v>0</v>
      </c>
      <c r="C137" s="54">
        <f>+Hoja1!C133</f>
        <v>0</v>
      </c>
      <c r="D137" s="28" t="str">
        <f>IFERROR(VLOOKUP($A137,'10.INDICADORES'!$A$7:$M$107,3,0),"")</f>
        <v/>
      </c>
      <c r="E137" s="63" t="str">
        <f>IFERROR(VLOOKUP($A137,'10.INDICADORES'!$A$7:$M$107,4,0),"")</f>
        <v/>
      </c>
      <c r="F137" s="167"/>
      <c r="G137" s="166" t="str">
        <f>IFERROR(VLOOKUP($A137,'10.INDICADORES'!$A$7:$M$107,9,0),"")</f>
        <v/>
      </c>
      <c r="H137" s="64"/>
      <c r="I137" s="64"/>
      <c r="J137" s="64"/>
      <c r="K137" s="64"/>
      <c r="L137" s="65"/>
      <c r="M137" s="64"/>
    </row>
    <row r="138" spans="1:13" x14ac:dyDescent="0.25">
      <c r="A138" s="3">
        <f>+Hoja1!A134</f>
        <v>0</v>
      </c>
      <c r="B138" s="54">
        <f>+Hoja1!B134</f>
        <v>0</v>
      </c>
      <c r="C138" s="54">
        <f>+Hoja1!C134</f>
        <v>0</v>
      </c>
      <c r="D138" s="28" t="str">
        <f>IFERROR(VLOOKUP($A138,'10.INDICADORES'!$A$7:$M$107,3,0),"")</f>
        <v/>
      </c>
      <c r="E138" s="63" t="str">
        <f>IFERROR(VLOOKUP($A138,'10.INDICADORES'!$A$7:$M$107,4,0),"")</f>
        <v/>
      </c>
      <c r="F138" s="167"/>
      <c r="G138" s="166" t="str">
        <f>IFERROR(VLOOKUP($A138,'10.INDICADORES'!$A$7:$M$107,9,0),"")</f>
        <v/>
      </c>
      <c r="H138" s="64"/>
      <c r="I138" s="64"/>
      <c r="J138" s="64"/>
      <c r="K138" s="64"/>
      <c r="L138" s="65"/>
      <c r="M138" s="64"/>
    </row>
    <row r="139" spans="1:13" x14ac:dyDescent="0.25">
      <c r="A139" s="3">
        <f>+Hoja1!A135</f>
        <v>0</v>
      </c>
      <c r="B139" s="54">
        <f>+Hoja1!B135</f>
        <v>0</v>
      </c>
      <c r="C139" s="54">
        <f>+Hoja1!C135</f>
        <v>0</v>
      </c>
      <c r="D139" s="28" t="str">
        <f>IFERROR(VLOOKUP($A139,'10.INDICADORES'!$A$7:$M$107,3,0),"")</f>
        <v/>
      </c>
      <c r="E139" s="63" t="str">
        <f>IFERROR(VLOOKUP($A139,'10.INDICADORES'!$A$7:$M$107,4,0),"")</f>
        <v/>
      </c>
      <c r="F139" s="167"/>
      <c r="G139" s="166" t="str">
        <f>IFERROR(VLOOKUP($A139,'10.INDICADORES'!$A$7:$M$107,9,0),"")</f>
        <v/>
      </c>
      <c r="H139" s="64"/>
      <c r="I139" s="64"/>
      <c r="J139" s="64"/>
      <c r="K139" s="64"/>
      <c r="L139" s="65"/>
      <c r="M139" s="64"/>
    </row>
    <row r="140" spans="1:13" x14ac:dyDescent="0.25">
      <c r="A140" s="3">
        <f>+Hoja1!A136</f>
        <v>0</v>
      </c>
      <c r="B140" s="54">
        <f>+Hoja1!B136</f>
        <v>0</v>
      </c>
      <c r="C140" s="54">
        <f>+Hoja1!C136</f>
        <v>0</v>
      </c>
      <c r="D140" s="28" t="str">
        <f>IFERROR(VLOOKUP($A140,'10.INDICADORES'!$A$7:$M$107,3,0),"")</f>
        <v/>
      </c>
      <c r="E140" s="63" t="str">
        <f>IFERROR(VLOOKUP($A140,'10.INDICADORES'!$A$7:$M$107,4,0),"")</f>
        <v/>
      </c>
      <c r="F140" s="167"/>
      <c r="G140" s="166" t="str">
        <f>IFERROR(VLOOKUP($A140,'10.INDICADORES'!$A$7:$M$107,9,0),"")</f>
        <v/>
      </c>
      <c r="H140" s="64"/>
      <c r="I140" s="64"/>
      <c r="J140" s="64"/>
      <c r="K140" s="64"/>
      <c r="L140" s="65"/>
      <c r="M140" s="64"/>
    </row>
    <row r="141" spans="1:13" x14ac:dyDescent="0.25">
      <c r="A141" s="3">
        <f>+Hoja1!A137</f>
        <v>0</v>
      </c>
      <c r="B141" s="54">
        <f>+Hoja1!B137</f>
        <v>0</v>
      </c>
      <c r="C141" s="54">
        <f>+Hoja1!C137</f>
        <v>0</v>
      </c>
      <c r="D141" s="28" t="str">
        <f>IFERROR(VLOOKUP($A141,'10.INDICADORES'!$A$7:$M$107,3,0),"")</f>
        <v/>
      </c>
      <c r="E141" s="63" t="str">
        <f>IFERROR(VLOOKUP($A141,'10.INDICADORES'!$A$7:$M$107,4,0),"")</f>
        <v/>
      </c>
      <c r="F141" s="167"/>
      <c r="G141" s="166" t="str">
        <f>IFERROR(VLOOKUP($A141,'10.INDICADORES'!$A$7:$M$107,9,0),"")</f>
        <v/>
      </c>
      <c r="H141" s="64"/>
      <c r="I141" s="64"/>
      <c r="J141" s="64"/>
      <c r="K141" s="64"/>
      <c r="L141" s="65"/>
      <c r="M141" s="64"/>
    </row>
    <row r="142" spans="1:13" x14ac:dyDescent="0.25">
      <c r="A142" s="3">
        <f>+Hoja1!A138</f>
        <v>0</v>
      </c>
      <c r="B142" s="54">
        <f>+Hoja1!B138</f>
        <v>0</v>
      </c>
      <c r="C142" s="54">
        <f>+Hoja1!C138</f>
        <v>0</v>
      </c>
      <c r="D142" s="28" t="str">
        <f>IFERROR(VLOOKUP($A142,'10.INDICADORES'!$A$7:$M$107,3,0),"")</f>
        <v/>
      </c>
      <c r="E142" s="63" t="str">
        <f>IFERROR(VLOOKUP($A142,'10.INDICADORES'!$A$7:$M$107,4,0),"")</f>
        <v/>
      </c>
      <c r="F142" s="167"/>
      <c r="G142" s="166" t="str">
        <f>IFERROR(VLOOKUP($A142,'10.INDICADORES'!$A$7:$M$107,9,0),"")</f>
        <v/>
      </c>
      <c r="H142" s="64"/>
      <c r="I142" s="64"/>
      <c r="J142" s="64"/>
      <c r="K142" s="64"/>
      <c r="L142" s="65"/>
      <c r="M142" s="64"/>
    </row>
    <row r="143" spans="1:13" x14ac:dyDescent="0.25">
      <c r="A143" s="3">
        <f>+Hoja1!A139</f>
        <v>0</v>
      </c>
      <c r="B143" s="54">
        <f>+Hoja1!B139</f>
        <v>0</v>
      </c>
      <c r="C143" s="54">
        <f>+Hoja1!C139</f>
        <v>0</v>
      </c>
      <c r="D143" s="28" t="str">
        <f>IFERROR(VLOOKUP($A143,'10.INDICADORES'!$A$7:$M$107,3,0),"")</f>
        <v/>
      </c>
      <c r="E143" s="63" t="str">
        <f>IFERROR(VLOOKUP($A143,'10.INDICADORES'!$A$7:$M$107,4,0),"")</f>
        <v/>
      </c>
      <c r="F143" s="167"/>
      <c r="G143" s="166" t="str">
        <f>IFERROR(VLOOKUP($A143,'10.INDICADORES'!$A$7:$M$107,9,0),"")</f>
        <v/>
      </c>
      <c r="H143" s="64"/>
      <c r="I143" s="64"/>
      <c r="J143" s="64"/>
      <c r="K143" s="64"/>
      <c r="L143" s="65"/>
      <c r="M143" s="64"/>
    </row>
    <row r="144" spans="1:13" x14ac:dyDescent="0.25">
      <c r="A144" s="3">
        <f>+Hoja1!A140</f>
        <v>0</v>
      </c>
      <c r="B144" s="54">
        <f>+Hoja1!B140</f>
        <v>0</v>
      </c>
      <c r="C144" s="54">
        <f>+Hoja1!C140</f>
        <v>0</v>
      </c>
      <c r="D144" s="28" t="str">
        <f>IFERROR(VLOOKUP($A144,'10.INDICADORES'!$A$7:$M$107,3,0),"")</f>
        <v/>
      </c>
      <c r="E144" s="63" t="str">
        <f>IFERROR(VLOOKUP($A144,'10.INDICADORES'!$A$7:$M$107,4,0),"")</f>
        <v/>
      </c>
      <c r="F144" s="167"/>
      <c r="G144" s="166" t="str">
        <f>IFERROR(VLOOKUP($A144,'10.INDICADORES'!$A$7:$M$107,9,0),"")</f>
        <v/>
      </c>
      <c r="H144" s="64"/>
      <c r="I144" s="64"/>
      <c r="J144" s="64"/>
      <c r="K144" s="64"/>
      <c r="L144" s="65"/>
      <c r="M144" s="64"/>
    </row>
    <row r="145" spans="1:13" x14ac:dyDescent="0.25">
      <c r="A145" s="3">
        <f>+Hoja1!A141</f>
        <v>0</v>
      </c>
      <c r="B145" s="54">
        <f>+Hoja1!B141</f>
        <v>0</v>
      </c>
      <c r="C145" s="54">
        <f>+Hoja1!C141</f>
        <v>0</v>
      </c>
      <c r="D145" s="28" t="str">
        <f>IFERROR(VLOOKUP($A145,'10.INDICADORES'!$A$7:$M$107,3,0),"")</f>
        <v/>
      </c>
      <c r="E145" s="63" t="str">
        <f>IFERROR(VLOOKUP($A145,'10.INDICADORES'!$A$7:$M$107,4,0),"")</f>
        <v/>
      </c>
      <c r="F145" s="167"/>
      <c r="G145" s="166" t="str">
        <f>IFERROR(VLOOKUP($A145,'10.INDICADORES'!$A$7:$M$107,9,0),"")</f>
        <v/>
      </c>
      <c r="H145" s="64"/>
      <c r="I145" s="64"/>
      <c r="J145" s="64"/>
      <c r="K145" s="64"/>
      <c r="L145" s="65"/>
      <c r="M145" s="64"/>
    </row>
    <row r="146" spans="1:13" x14ac:dyDescent="0.25">
      <c r="A146" s="3">
        <f>+Hoja1!A142</f>
        <v>0</v>
      </c>
      <c r="B146" s="54">
        <f>+Hoja1!B142</f>
        <v>0</v>
      </c>
      <c r="C146" s="54">
        <f>+Hoja1!C142</f>
        <v>0</v>
      </c>
      <c r="D146" s="28" t="str">
        <f>IFERROR(VLOOKUP($A146,'10.INDICADORES'!$A$7:$M$107,3,0),"")</f>
        <v/>
      </c>
      <c r="E146" s="63" t="str">
        <f>IFERROR(VLOOKUP($A146,'10.INDICADORES'!$A$7:$M$107,4,0),"")</f>
        <v/>
      </c>
      <c r="F146" s="167"/>
      <c r="G146" s="166" t="str">
        <f>IFERROR(VLOOKUP($A146,'10.INDICADORES'!$A$7:$M$107,9,0),"")</f>
        <v/>
      </c>
      <c r="H146" s="64"/>
      <c r="I146" s="64"/>
      <c r="J146" s="64"/>
      <c r="K146" s="64"/>
      <c r="L146" s="65"/>
      <c r="M146" s="64"/>
    </row>
    <row r="147" spans="1:13" x14ac:dyDescent="0.25">
      <c r="A147" s="3">
        <f>+Hoja1!A143</f>
        <v>0</v>
      </c>
      <c r="B147" s="54">
        <f>+Hoja1!B143</f>
        <v>0</v>
      </c>
      <c r="C147" s="54">
        <f>+Hoja1!C143</f>
        <v>0</v>
      </c>
      <c r="D147" s="28" t="str">
        <f>IFERROR(VLOOKUP($A147,'10.INDICADORES'!$A$7:$M$107,3,0),"")</f>
        <v/>
      </c>
      <c r="E147" s="63" t="str">
        <f>IFERROR(VLOOKUP($A147,'10.INDICADORES'!$A$7:$M$107,4,0),"")</f>
        <v/>
      </c>
      <c r="F147" s="167"/>
      <c r="G147" s="166" t="str">
        <f>IFERROR(VLOOKUP($A147,'10.INDICADORES'!$A$7:$M$107,9,0),"")</f>
        <v/>
      </c>
      <c r="H147" s="64"/>
      <c r="I147" s="64"/>
      <c r="J147" s="64"/>
      <c r="K147" s="64"/>
      <c r="L147" s="65"/>
      <c r="M147" s="64"/>
    </row>
    <row r="148" spans="1:13" x14ac:dyDescent="0.25">
      <c r="A148" s="3">
        <f>+Hoja1!A144</f>
        <v>0</v>
      </c>
      <c r="B148" s="54">
        <f>+Hoja1!B144</f>
        <v>0</v>
      </c>
      <c r="C148" s="54">
        <f>+Hoja1!C144</f>
        <v>0</v>
      </c>
      <c r="D148" s="28" t="str">
        <f>IFERROR(VLOOKUP($A148,'10.INDICADORES'!$A$7:$M$107,3,0),"")</f>
        <v/>
      </c>
      <c r="E148" s="63" t="str">
        <f>IFERROR(VLOOKUP($A148,'10.INDICADORES'!$A$7:$M$107,4,0),"")</f>
        <v/>
      </c>
      <c r="F148" s="167"/>
      <c r="G148" s="166" t="str">
        <f>IFERROR(VLOOKUP($A148,'10.INDICADORES'!$A$7:$M$107,9,0),"")</f>
        <v/>
      </c>
      <c r="H148" s="64"/>
      <c r="I148" s="64"/>
      <c r="J148" s="64"/>
      <c r="K148" s="64"/>
      <c r="L148" s="65"/>
      <c r="M148" s="64"/>
    </row>
    <row r="149" spans="1:13" x14ac:dyDescent="0.25">
      <c r="A149" s="3">
        <f>+Hoja1!A145</f>
        <v>0</v>
      </c>
      <c r="B149" s="54">
        <f>+Hoja1!B145</f>
        <v>0</v>
      </c>
      <c r="C149" s="54">
        <f>+Hoja1!C145</f>
        <v>0</v>
      </c>
      <c r="D149" s="28" t="str">
        <f>IFERROR(VLOOKUP($A149,'10.INDICADORES'!$A$7:$M$107,3,0),"")</f>
        <v/>
      </c>
      <c r="E149" s="63" t="str">
        <f>IFERROR(VLOOKUP($A149,'10.INDICADORES'!$A$7:$M$107,4,0),"")</f>
        <v/>
      </c>
      <c r="F149" s="167"/>
      <c r="G149" s="166" t="str">
        <f>IFERROR(VLOOKUP($A149,'10.INDICADORES'!$A$7:$M$107,9,0),"")</f>
        <v/>
      </c>
      <c r="H149" s="64"/>
      <c r="I149" s="64"/>
      <c r="J149" s="64"/>
      <c r="K149" s="64"/>
      <c r="L149" s="65"/>
      <c r="M149" s="64"/>
    </row>
    <row r="150" spans="1:13" x14ac:dyDescent="0.25">
      <c r="A150" s="3">
        <f>+Hoja1!A146</f>
        <v>0</v>
      </c>
      <c r="B150" s="54">
        <f>+Hoja1!B146</f>
        <v>0</v>
      </c>
      <c r="C150" s="54">
        <f>+Hoja1!C146</f>
        <v>0</v>
      </c>
      <c r="D150" s="28" t="str">
        <f>IFERROR(VLOOKUP($A150,'10.INDICADORES'!$A$7:$M$107,3,0),"")</f>
        <v/>
      </c>
      <c r="E150" s="63" t="str">
        <f>IFERROR(VLOOKUP($A150,'10.INDICADORES'!$A$7:$M$107,4,0),"")</f>
        <v/>
      </c>
      <c r="F150" s="167"/>
      <c r="G150" s="166" t="str">
        <f>IFERROR(VLOOKUP($A150,'10.INDICADORES'!$A$7:$M$107,9,0),"")</f>
        <v/>
      </c>
      <c r="H150" s="64"/>
      <c r="I150" s="64"/>
      <c r="J150" s="64"/>
      <c r="K150" s="64"/>
      <c r="L150" s="65"/>
      <c r="M150" s="64"/>
    </row>
    <row r="151" spans="1:13" x14ac:dyDescent="0.25">
      <c r="A151" s="3">
        <f>+Hoja1!A147</f>
        <v>0</v>
      </c>
      <c r="B151" s="54">
        <f>+Hoja1!B147</f>
        <v>0</v>
      </c>
      <c r="C151" s="54">
        <f>+Hoja1!C147</f>
        <v>0</v>
      </c>
      <c r="D151" s="28" t="str">
        <f>IFERROR(VLOOKUP($A151,'10.INDICADORES'!$A$7:$M$107,3,0),"")</f>
        <v/>
      </c>
      <c r="E151" s="63" t="str">
        <f>IFERROR(VLOOKUP($A151,'10.INDICADORES'!$A$7:$M$107,4,0),"")</f>
        <v/>
      </c>
      <c r="F151" s="167"/>
      <c r="G151" s="166" t="str">
        <f>IFERROR(VLOOKUP($A151,'10.INDICADORES'!$A$7:$M$107,9,0),"")</f>
        <v/>
      </c>
      <c r="H151" s="64"/>
      <c r="I151" s="64"/>
      <c r="J151" s="64"/>
      <c r="K151" s="64"/>
      <c r="L151" s="65"/>
      <c r="M151" s="64"/>
    </row>
    <row r="152" spans="1:13" x14ac:dyDescent="0.25">
      <c r="A152" s="3">
        <f>+Hoja1!A148</f>
        <v>0</v>
      </c>
      <c r="B152" s="54">
        <f>+Hoja1!B148</f>
        <v>0</v>
      </c>
      <c r="C152" s="54">
        <f>+Hoja1!C148</f>
        <v>0</v>
      </c>
      <c r="D152" s="28" t="str">
        <f>IFERROR(VLOOKUP($A152,'10.INDICADORES'!$A$7:$M$107,3,0),"")</f>
        <v/>
      </c>
      <c r="E152" s="63" t="str">
        <f>IFERROR(VLOOKUP($A152,'10.INDICADORES'!$A$7:$M$107,4,0),"")</f>
        <v/>
      </c>
      <c r="F152" s="167"/>
      <c r="G152" s="166" t="str">
        <f>IFERROR(VLOOKUP($A152,'10.INDICADORES'!$A$7:$M$107,9,0),"")</f>
        <v/>
      </c>
      <c r="H152" s="64"/>
      <c r="I152" s="64"/>
      <c r="J152" s="64"/>
      <c r="K152" s="64"/>
      <c r="L152" s="65"/>
      <c r="M152" s="64"/>
    </row>
    <row r="153" spans="1:13" x14ac:dyDescent="0.25">
      <c r="A153" s="3">
        <f>+Hoja1!A149</f>
        <v>0</v>
      </c>
      <c r="B153" s="54">
        <f>+Hoja1!B149</f>
        <v>0</v>
      </c>
      <c r="C153" s="54">
        <f>+Hoja1!C149</f>
        <v>0</v>
      </c>
      <c r="D153" s="28" t="str">
        <f>IFERROR(VLOOKUP($A153,'10.INDICADORES'!$A$7:$M$107,3,0),"")</f>
        <v/>
      </c>
      <c r="E153" s="63" t="str">
        <f>IFERROR(VLOOKUP($A153,'10.INDICADORES'!$A$7:$M$107,4,0),"")</f>
        <v/>
      </c>
      <c r="F153" s="167"/>
      <c r="G153" s="166" t="str">
        <f>IFERROR(VLOOKUP($A153,'10.INDICADORES'!$A$7:$M$107,9,0),"")</f>
        <v/>
      </c>
      <c r="H153" s="64"/>
      <c r="I153" s="64"/>
      <c r="J153" s="64"/>
      <c r="K153" s="64"/>
      <c r="L153" s="65"/>
      <c r="M153" s="64"/>
    </row>
    <row r="154" spans="1:13" x14ac:dyDescent="0.25">
      <c r="A154" s="3">
        <f>+Hoja1!A150</f>
        <v>0</v>
      </c>
      <c r="B154" s="54">
        <f>+Hoja1!B150</f>
        <v>0</v>
      </c>
      <c r="C154" s="54">
        <f>+Hoja1!C150</f>
        <v>0</v>
      </c>
      <c r="D154" s="28" t="str">
        <f>IFERROR(VLOOKUP($A154,'10.INDICADORES'!$A$7:$M$107,3,0),"")</f>
        <v/>
      </c>
      <c r="E154" s="63" t="str">
        <f>IFERROR(VLOOKUP($A154,'10.INDICADORES'!$A$7:$M$107,4,0),"")</f>
        <v/>
      </c>
      <c r="F154" s="167"/>
      <c r="G154" s="166" t="str">
        <f>IFERROR(VLOOKUP($A154,'10.INDICADORES'!$A$7:$M$107,9,0),"")</f>
        <v/>
      </c>
      <c r="H154" s="64"/>
      <c r="I154" s="64"/>
      <c r="J154" s="64"/>
      <c r="K154" s="64"/>
      <c r="L154" s="65"/>
      <c r="M154" s="64"/>
    </row>
    <row r="155" spans="1:13" x14ac:dyDescent="0.25">
      <c r="A155" s="3">
        <f>+Hoja1!A151</f>
        <v>0</v>
      </c>
      <c r="B155" s="54">
        <f>+Hoja1!B151</f>
        <v>0</v>
      </c>
      <c r="C155" s="54">
        <f>+Hoja1!C151</f>
        <v>0</v>
      </c>
      <c r="D155" s="28" t="str">
        <f>IFERROR(VLOOKUP($A155,'10.INDICADORES'!$A$7:$M$107,3,0),"")</f>
        <v/>
      </c>
      <c r="E155" s="63" t="str">
        <f>IFERROR(VLOOKUP($A155,'10.INDICADORES'!$A$7:$M$107,4,0),"")</f>
        <v/>
      </c>
      <c r="F155" s="167"/>
      <c r="G155" s="166" t="str">
        <f>IFERROR(VLOOKUP($A155,'10.INDICADORES'!$A$7:$M$107,9,0),"")</f>
        <v/>
      </c>
      <c r="H155" s="64"/>
      <c r="I155" s="64"/>
      <c r="J155" s="64"/>
      <c r="K155" s="64"/>
      <c r="L155" s="65"/>
      <c r="M155" s="64"/>
    </row>
    <row r="156" spans="1:13" x14ac:dyDescent="0.25">
      <c r="A156" s="3">
        <f>+Hoja1!A152</f>
        <v>0</v>
      </c>
      <c r="B156" s="54">
        <f>+Hoja1!B152</f>
        <v>0</v>
      </c>
      <c r="C156" s="54">
        <f>+Hoja1!C152</f>
        <v>0</v>
      </c>
      <c r="D156" s="28" t="str">
        <f>IFERROR(VLOOKUP($A156,'10.INDICADORES'!$A$7:$M$107,3,0),"")</f>
        <v/>
      </c>
      <c r="E156" s="63" t="str">
        <f>IFERROR(VLOOKUP($A156,'10.INDICADORES'!$A$7:$M$107,4,0),"")</f>
        <v/>
      </c>
      <c r="F156" s="167"/>
      <c r="G156" s="166" t="str">
        <f>IFERROR(VLOOKUP($A156,'10.INDICADORES'!$A$7:$M$107,9,0),"")</f>
        <v/>
      </c>
      <c r="H156" s="64"/>
      <c r="I156" s="64"/>
      <c r="J156" s="64"/>
      <c r="K156" s="64"/>
      <c r="L156" s="65"/>
      <c r="M156" s="64"/>
    </row>
    <row r="157" spans="1:13" x14ac:dyDescent="0.25">
      <c r="A157" s="3">
        <f>+Hoja1!A153</f>
        <v>0</v>
      </c>
      <c r="B157" s="54">
        <f>+Hoja1!B153</f>
        <v>0</v>
      </c>
      <c r="C157" s="54">
        <f>+Hoja1!C153</f>
        <v>0</v>
      </c>
      <c r="D157" s="28" t="str">
        <f>IFERROR(VLOOKUP($A157,'10.INDICADORES'!$A$7:$M$107,3,0),"")</f>
        <v/>
      </c>
      <c r="E157" s="63" t="str">
        <f>IFERROR(VLOOKUP($A157,'10.INDICADORES'!$A$7:$M$107,4,0),"")</f>
        <v/>
      </c>
      <c r="F157" s="167"/>
      <c r="G157" s="166" t="str">
        <f>IFERROR(VLOOKUP($A157,'10.INDICADORES'!$A$7:$M$107,9,0),"")</f>
        <v/>
      </c>
      <c r="H157" s="64"/>
      <c r="I157" s="64"/>
      <c r="J157" s="64"/>
      <c r="K157" s="64"/>
      <c r="L157" s="65"/>
      <c r="M157" s="64"/>
    </row>
    <row r="158" spans="1:13" x14ac:dyDescent="0.25">
      <c r="A158" s="3">
        <f>+Hoja1!A154</f>
        <v>0</v>
      </c>
      <c r="B158" s="54">
        <f>+Hoja1!B154</f>
        <v>0</v>
      </c>
      <c r="C158" s="54">
        <f>+Hoja1!C154</f>
        <v>0</v>
      </c>
      <c r="D158" s="28" t="str">
        <f>IFERROR(VLOOKUP($A158,'10.INDICADORES'!$A$7:$M$107,3,0),"")</f>
        <v/>
      </c>
      <c r="E158" s="63" t="str">
        <f>IFERROR(VLOOKUP($A158,'10.INDICADORES'!$A$7:$M$107,4,0),"")</f>
        <v/>
      </c>
      <c r="F158" s="167"/>
      <c r="G158" s="166" t="str">
        <f>IFERROR(VLOOKUP($A158,'10.INDICADORES'!$A$7:$M$107,9,0),"")</f>
        <v/>
      </c>
      <c r="H158" s="64"/>
      <c r="I158" s="64"/>
      <c r="J158" s="64"/>
      <c r="K158" s="64"/>
      <c r="L158" s="65"/>
      <c r="M158" s="64"/>
    </row>
    <row r="159" spans="1:13" x14ac:dyDescent="0.25">
      <c r="A159" s="3">
        <f>+Hoja1!A155</f>
        <v>0</v>
      </c>
      <c r="B159" s="54">
        <f>+Hoja1!B155</f>
        <v>0</v>
      </c>
      <c r="C159" s="54">
        <f>+Hoja1!C155</f>
        <v>0</v>
      </c>
      <c r="D159" s="28" t="str">
        <f>IFERROR(VLOOKUP($A159,'10.INDICADORES'!$A$7:$M$107,3,0),"")</f>
        <v/>
      </c>
      <c r="E159" s="63" t="str">
        <f>IFERROR(VLOOKUP($A159,'10.INDICADORES'!$A$7:$M$107,4,0),"")</f>
        <v/>
      </c>
      <c r="F159" s="167"/>
      <c r="G159" s="166" t="str">
        <f>IFERROR(VLOOKUP($A159,'10.INDICADORES'!$A$7:$M$107,9,0),"")</f>
        <v/>
      </c>
      <c r="H159" s="64"/>
      <c r="I159" s="64"/>
      <c r="J159" s="64"/>
      <c r="K159" s="64"/>
      <c r="L159" s="65"/>
      <c r="M159" s="64"/>
    </row>
    <row r="160" spans="1:13" x14ac:dyDescent="0.25">
      <c r="A160" s="3">
        <f>+Hoja1!A156</f>
        <v>0</v>
      </c>
      <c r="B160" s="54">
        <f>+Hoja1!B156</f>
        <v>0</v>
      </c>
      <c r="C160" s="54">
        <f>+Hoja1!C156</f>
        <v>0</v>
      </c>
      <c r="D160" s="28" t="str">
        <f>IFERROR(VLOOKUP($A160,'10.INDICADORES'!$A$7:$M$107,3,0),"")</f>
        <v/>
      </c>
      <c r="E160" s="63" t="str">
        <f>IFERROR(VLOOKUP($A160,'10.INDICADORES'!$A$7:$M$107,4,0),"")</f>
        <v/>
      </c>
      <c r="F160" s="167"/>
      <c r="G160" s="166" t="str">
        <f>IFERROR(VLOOKUP($A160,'10.INDICADORES'!$A$7:$M$107,9,0),"")</f>
        <v/>
      </c>
      <c r="H160" s="64"/>
      <c r="I160" s="64"/>
      <c r="J160" s="64"/>
      <c r="K160" s="64"/>
      <c r="L160" s="65"/>
      <c r="M160" s="64"/>
    </row>
    <row r="161" spans="1:13" x14ac:dyDescent="0.25">
      <c r="A161" s="3">
        <f>+Hoja1!A157</f>
        <v>0</v>
      </c>
      <c r="B161" s="54">
        <f>+Hoja1!B157</f>
        <v>0</v>
      </c>
      <c r="C161" s="54">
        <f>+Hoja1!C157</f>
        <v>0</v>
      </c>
      <c r="D161" s="28" t="str">
        <f>IFERROR(VLOOKUP($A161,'10.INDICADORES'!$A$7:$M$107,3,0),"")</f>
        <v/>
      </c>
      <c r="E161" s="63" t="str">
        <f>IFERROR(VLOOKUP($A161,'10.INDICADORES'!$A$7:$M$107,4,0),"")</f>
        <v/>
      </c>
      <c r="F161" s="167"/>
      <c r="G161" s="166" t="str">
        <f>IFERROR(VLOOKUP($A161,'10.INDICADORES'!$A$7:$M$107,9,0),"")</f>
        <v/>
      </c>
      <c r="H161" s="64"/>
      <c r="I161" s="64"/>
      <c r="J161" s="64"/>
      <c r="K161" s="64"/>
      <c r="L161" s="65"/>
      <c r="M161" s="64"/>
    </row>
    <row r="162" spans="1:13" x14ac:dyDescent="0.25">
      <c r="A162" s="3">
        <f>+Hoja1!A158</f>
        <v>0</v>
      </c>
      <c r="B162" s="54">
        <f>+Hoja1!B158</f>
        <v>0</v>
      </c>
      <c r="C162" s="54">
        <f>+Hoja1!C158</f>
        <v>0</v>
      </c>
      <c r="D162" s="28" t="str">
        <f>IFERROR(VLOOKUP($A162,'10.INDICADORES'!$A$7:$M$107,3,0),"")</f>
        <v/>
      </c>
      <c r="E162" s="63" t="str">
        <f>IFERROR(VLOOKUP($A162,'10.INDICADORES'!$A$7:$M$107,4,0),"")</f>
        <v/>
      </c>
      <c r="F162" s="167"/>
      <c r="G162" s="166" t="str">
        <f>IFERROR(VLOOKUP($A162,'10.INDICADORES'!$A$7:$M$107,9,0),"")</f>
        <v/>
      </c>
      <c r="H162" s="64"/>
      <c r="I162" s="64"/>
      <c r="J162" s="64"/>
      <c r="K162" s="64"/>
      <c r="L162" s="65"/>
      <c r="M162" s="64"/>
    </row>
    <row r="163" spans="1:13" x14ac:dyDescent="0.25">
      <c r="A163" s="3">
        <f>+Hoja1!A159</f>
        <v>0</v>
      </c>
      <c r="B163" s="54">
        <f>+Hoja1!B159</f>
        <v>0</v>
      </c>
      <c r="C163" s="54">
        <f>+Hoja1!C159</f>
        <v>0</v>
      </c>
      <c r="D163" s="28" t="str">
        <f>IFERROR(VLOOKUP($A163,'10.INDICADORES'!$A$7:$M$107,3,0),"")</f>
        <v/>
      </c>
      <c r="E163" s="63" t="str">
        <f>IFERROR(VLOOKUP($A163,'10.INDICADORES'!$A$7:$M$107,4,0),"")</f>
        <v/>
      </c>
      <c r="F163" s="167"/>
      <c r="G163" s="166" t="str">
        <f>IFERROR(VLOOKUP($A163,'10.INDICADORES'!$A$7:$M$107,9,0),"")</f>
        <v/>
      </c>
      <c r="H163" s="64"/>
      <c r="I163" s="64"/>
      <c r="J163" s="64"/>
      <c r="K163" s="64"/>
      <c r="L163" s="65"/>
      <c r="M163" s="64"/>
    </row>
    <row r="164" spans="1:13" x14ac:dyDescent="0.25">
      <c r="A164" s="3">
        <f>+Hoja1!A160</f>
        <v>0</v>
      </c>
      <c r="B164" s="54">
        <f>+Hoja1!B160</f>
        <v>0</v>
      </c>
      <c r="C164" s="54">
        <f>+Hoja1!C160</f>
        <v>0</v>
      </c>
      <c r="D164" s="28" t="str">
        <f>IFERROR(VLOOKUP($A164,'10.INDICADORES'!$A$7:$M$107,3,0),"")</f>
        <v/>
      </c>
      <c r="E164" s="63" t="str">
        <f>IFERROR(VLOOKUP($A164,'10.INDICADORES'!$A$7:$M$107,4,0),"")</f>
        <v/>
      </c>
      <c r="F164" s="167"/>
      <c r="G164" s="166" t="str">
        <f>IFERROR(VLOOKUP($A164,'10.INDICADORES'!$A$7:$M$107,9,0),"")</f>
        <v/>
      </c>
      <c r="H164" s="64"/>
      <c r="I164" s="64"/>
      <c r="J164" s="64"/>
      <c r="K164" s="64"/>
      <c r="L164" s="65"/>
      <c r="M164" s="64"/>
    </row>
    <row r="165" spans="1:13" x14ac:dyDescent="0.25">
      <c r="A165" s="3">
        <f>+Hoja1!A161</f>
        <v>0</v>
      </c>
      <c r="B165" s="54">
        <f>+Hoja1!B161</f>
        <v>0</v>
      </c>
      <c r="C165" s="54">
        <f>+Hoja1!C161</f>
        <v>0</v>
      </c>
      <c r="D165" s="28" t="str">
        <f>IFERROR(VLOOKUP($A165,'10.INDICADORES'!$A$7:$M$107,3,0),"")</f>
        <v/>
      </c>
      <c r="E165" s="63" t="str">
        <f>IFERROR(VLOOKUP($A165,'10.INDICADORES'!$A$7:$M$107,4,0),"")</f>
        <v/>
      </c>
      <c r="F165" s="167"/>
      <c r="G165" s="166" t="str">
        <f>IFERROR(VLOOKUP($A165,'10.INDICADORES'!$A$7:$M$107,9,0),"")</f>
        <v/>
      </c>
      <c r="H165" s="64"/>
      <c r="I165" s="64"/>
      <c r="J165" s="64"/>
      <c r="K165" s="64"/>
      <c r="L165" s="65"/>
      <c r="M165" s="64"/>
    </row>
    <row r="166" spans="1:13" x14ac:dyDescent="0.25">
      <c r="A166" s="3">
        <f>+Hoja1!A162</f>
        <v>0</v>
      </c>
      <c r="B166" s="54">
        <f>+Hoja1!B162</f>
        <v>0</v>
      </c>
      <c r="C166" s="54">
        <f>+Hoja1!C162</f>
        <v>0</v>
      </c>
      <c r="D166" s="28" t="str">
        <f>IFERROR(VLOOKUP($A166,'10.INDICADORES'!$A$7:$M$107,3,0),"")</f>
        <v/>
      </c>
      <c r="E166" s="63" t="str">
        <f>IFERROR(VLOOKUP($A166,'10.INDICADORES'!$A$7:$M$107,4,0),"")</f>
        <v/>
      </c>
      <c r="F166" s="167"/>
      <c r="G166" s="166" t="str">
        <f>IFERROR(VLOOKUP($A166,'10.INDICADORES'!$A$7:$M$107,9,0),"")</f>
        <v/>
      </c>
      <c r="H166" s="64"/>
      <c r="I166" s="64"/>
      <c r="J166" s="64"/>
      <c r="K166" s="64"/>
      <c r="L166" s="65"/>
      <c r="M166" s="64"/>
    </row>
    <row r="167" spans="1:13" x14ac:dyDescent="0.25">
      <c r="A167" s="3">
        <f>+Hoja1!A163</f>
        <v>0</v>
      </c>
      <c r="B167" s="54">
        <f>+Hoja1!B163</f>
        <v>0</v>
      </c>
      <c r="C167" s="54">
        <f>+Hoja1!C163</f>
        <v>0</v>
      </c>
      <c r="D167" s="28" t="str">
        <f>IFERROR(VLOOKUP($A167,'10.INDICADORES'!$A$7:$M$107,3,0),"")</f>
        <v/>
      </c>
      <c r="E167" s="63" t="str">
        <f>IFERROR(VLOOKUP($A167,'10.INDICADORES'!$A$7:$M$107,4,0),"")</f>
        <v/>
      </c>
      <c r="F167" s="167"/>
      <c r="G167" s="166" t="str">
        <f>IFERROR(VLOOKUP($A167,'10.INDICADORES'!$A$7:$M$107,9,0),"")</f>
        <v/>
      </c>
      <c r="H167" s="64"/>
      <c r="I167" s="64"/>
      <c r="J167" s="64"/>
      <c r="K167" s="64"/>
      <c r="L167" s="65"/>
      <c r="M167" s="64"/>
    </row>
    <row r="168" spans="1:13" x14ac:dyDescent="0.25">
      <c r="A168" s="3">
        <f>+Hoja1!A164</f>
        <v>0</v>
      </c>
      <c r="B168" s="54">
        <f>+Hoja1!B164</f>
        <v>0</v>
      </c>
      <c r="C168" s="54">
        <f>+Hoja1!C164</f>
        <v>0</v>
      </c>
      <c r="D168" s="28" t="str">
        <f>IFERROR(VLOOKUP($A168,'10.INDICADORES'!$A$7:$M$107,3,0),"")</f>
        <v/>
      </c>
      <c r="E168" s="63" t="str">
        <f>IFERROR(VLOOKUP($A168,'10.INDICADORES'!$A$7:$M$107,4,0),"")</f>
        <v/>
      </c>
      <c r="F168" s="167"/>
      <c r="G168" s="166" t="str">
        <f>IFERROR(VLOOKUP($A168,'10.INDICADORES'!$A$7:$M$107,9,0),"")</f>
        <v/>
      </c>
      <c r="H168" s="64"/>
      <c r="I168" s="64"/>
      <c r="J168" s="64"/>
      <c r="K168" s="64"/>
      <c r="L168" s="65"/>
      <c r="M168" s="64"/>
    </row>
    <row r="169" spans="1:13" x14ac:dyDescent="0.25">
      <c r="A169" s="3">
        <f>+Hoja1!A165</f>
        <v>0</v>
      </c>
      <c r="B169" s="54">
        <f>+Hoja1!B165</f>
        <v>0</v>
      </c>
      <c r="C169" s="54">
        <f>+Hoja1!C165</f>
        <v>0</v>
      </c>
      <c r="D169" s="28" t="str">
        <f>IFERROR(VLOOKUP($A169,'10.INDICADORES'!$A$7:$M$107,3,0),"")</f>
        <v/>
      </c>
      <c r="E169" s="63" t="str">
        <f>IFERROR(VLOOKUP($A169,'10.INDICADORES'!$A$7:$M$107,4,0),"")</f>
        <v/>
      </c>
      <c r="F169" s="167"/>
      <c r="G169" s="166" t="str">
        <f>IFERROR(VLOOKUP($A169,'10.INDICADORES'!$A$7:$M$107,9,0),"")</f>
        <v/>
      </c>
      <c r="H169" s="64"/>
      <c r="I169" s="64"/>
      <c r="J169" s="64"/>
      <c r="K169" s="64"/>
      <c r="L169" s="65"/>
      <c r="M169" s="64"/>
    </row>
    <row r="170" spans="1:13" x14ac:dyDescent="0.25">
      <c r="A170" s="3">
        <f>+Hoja1!A166</f>
        <v>0</v>
      </c>
      <c r="B170" s="54">
        <f>+Hoja1!B166</f>
        <v>0</v>
      </c>
      <c r="C170" s="54">
        <f>+Hoja1!C166</f>
        <v>0</v>
      </c>
      <c r="D170" s="28" t="str">
        <f>IFERROR(VLOOKUP($A170,'10.INDICADORES'!$A$7:$M$107,3,0),"")</f>
        <v/>
      </c>
      <c r="E170" s="63" t="str">
        <f>IFERROR(VLOOKUP($A170,'10.INDICADORES'!$A$7:$M$107,4,0),"")</f>
        <v/>
      </c>
      <c r="F170" s="167"/>
      <c r="G170" s="166" t="str">
        <f>IFERROR(VLOOKUP($A170,'10.INDICADORES'!$A$7:$M$107,9,0),"")</f>
        <v/>
      </c>
      <c r="H170" s="64"/>
      <c r="I170" s="64"/>
      <c r="J170" s="64"/>
      <c r="K170" s="64"/>
      <c r="L170" s="65"/>
      <c r="M170" s="64"/>
    </row>
    <row r="171" spans="1:13" x14ac:dyDescent="0.25">
      <c r="A171" s="3">
        <f>+Hoja1!A167</f>
        <v>0</v>
      </c>
      <c r="B171" s="54">
        <f>+Hoja1!B167</f>
        <v>0</v>
      </c>
      <c r="C171" s="54">
        <f>+Hoja1!C167</f>
        <v>0</v>
      </c>
      <c r="D171" s="28" t="str">
        <f>IFERROR(VLOOKUP($A171,'10.INDICADORES'!$A$7:$M$107,3,0),"")</f>
        <v/>
      </c>
      <c r="E171" s="63" t="str">
        <f>IFERROR(VLOOKUP($A171,'10.INDICADORES'!$A$7:$M$107,4,0),"")</f>
        <v/>
      </c>
      <c r="F171" s="167"/>
      <c r="G171" s="166" t="str">
        <f>IFERROR(VLOOKUP($A171,'10.INDICADORES'!$A$7:$M$107,9,0),"")</f>
        <v/>
      </c>
      <c r="H171" s="64"/>
      <c r="I171" s="64"/>
      <c r="J171" s="64"/>
      <c r="K171" s="64"/>
      <c r="L171" s="65"/>
      <c r="M171" s="64"/>
    </row>
    <row r="172" spans="1:13" x14ac:dyDescent="0.25">
      <c r="A172" s="3">
        <f>+Hoja1!A168</f>
        <v>0</v>
      </c>
      <c r="B172" s="54">
        <f>+Hoja1!B168</f>
        <v>0</v>
      </c>
      <c r="C172" s="54">
        <f>+Hoja1!C168</f>
        <v>0</v>
      </c>
      <c r="D172" s="28" t="str">
        <f>IFERROR(VLOOKUP($A172,'10.INDICADORES'!$A$7:$M$107,3,0),"")</f>
        <v/>
      </c>
      <c r="E172" s="63" t="str">
        <f>IFERROR(VLOOKUP($A172,'10.INDICADORES'!$A$7:$M$107,4,0),"")</f>
        <v/>
      </c>
      <c r="F172" s="167"/>
      <c r="G172" s="166" t="str">
        <f>IFERROR(VLOOKUP($A172,'10.INDICADORES'!$A$7:$M$107,9,0),"")</f>
        <v/>
      </c>
      <c r="H172" s="64"/>
      <c r="I172" s="64"/>
      <c r="J172" s="64"/>
      <c r="K172" s="64"/>
      <c r="L172" s="65"/>
      <c r="M172" s="64"/>
    </row>
    <row r="173" spans="1:13" x14ac:dyDescent="0.25">
      <c r="A173" s="3">
        <f>+Hoja1!A169</f>
        <v>0</v>
      </c>
      <c r="B173" s="54">
        <f>+Hoja1!B169</f>
        <v>0</v>
      </c>
      <c r="C173" s="54">
        <f>+Hoja1!C169</f>
        <v>0</v>
      </c>
      <c r="D173" s="28" t="str">
        <f>IFERROR(VLOOKUP($A173,'10.INDICADORES'!$A$7:$M$107,3,0),"")</f>
        <v/>
      </c>
      <c r="E173" s="63" t="str">
        <f>IFERROR(VLOOKUP($A173,'10.INDICADORES'!$A$7:$M$107,4,0),"")</f>
        <v/>
      </c>
      <c r="F173" s="167"/>
      <c r="G173" s="166" t="str">
        <f>IFERROR(VLOOKUP($A173,'10.INDICADORES'!$A$7:$M$107,9,0),"")</f>
        <v/>
      </c>
      <c r="H173" s="64"/>
      <c r="I173" s="64"/>
      <c r="J173" s="64"/>
      <c r="K173" s="64"/>
      <c r="L173" s="65"/>
      <c r="M173" s="64"/>
    </row>
    <row r="174" spans="1:13" x14ac:dyDescent="0.25">
      <c r="A174" s="3">
        <f>+Hoja1!A170</f>
        <v>0</v>
      </c>
      <c r="B174" s="54">
        <f>+Hoja1!B170</f>
        <v>0</v>
      </c>
      <c r="C174" s="54">
        <f>+Hoja1!C170</f>
        <v>0</v>
      </c>
      <c r="D174" s="28" t="str">
        <f>IFERROR(VLOOKUP($A174,'10.INDICADORES'!$A$7:$M$107,3,0),"")</f>
        <v/>
      </c>
      <c r="E174" s="63" t="str">
        <f>IFERROR(VLOOKUP($A174,'10.INDICADORES'!$A$7:$M$107,4,0),"")</f>
        <v/>
      </c>
      <c r="F174" s="167"/>
      <c r="G174" s="166" t="str">
        <f>IFERROR(VLOOKUP($A174,'10.INDICADORES'!$A$7:$M$107,9,0),"")</f>
        <v/>
      </c>
      <c r="H174" s="64"/>
      <c r="I174" s="64"/>
      <c r="J174" s="64"/>
      <c r="K174" s="64"/>
      <c r="L174" s="65"/>
      <c r="M174" s="64"/>
    </row>
    <row r="175" spans="1:13" x14ac:dyDescent="0.25">
      <c r="A175" s="3">
        <f>+Hoja1!A171</f>
        <v>0</v>
      </c>
      <c r="B175" s="54">
        <f>+Hoja1!B171</f>
        <v>0</v>
      </c>
      <c r="C175" s="54">
        <f>+Hoja1!C171</f>
        <v>0</v>
      </c>
      <c r="D175" s="28" t="str">
        <f>IFERROR(VLOOKUP($A175,'10.INDICADORES'!$A$7:$M$107,3,0),"")</f>
        <v/>
      </c>
      <c r="E175" s="63" t="str">
        <f>IFERROR(VLOOKUP($A175,'10.INDICADORES'!$A$7:$M$107,4,0),"")</f>
        <v/>
      </c>
      <c r="F175" s="167"/>
      <c r="G175" s="166" t="str">
        <f>IFERROR(VLOOKUP($A175,'10.INDICADORES'!$A$7:$M$107,9,0),"")</f>
        <v/>
      </c>
      <c r="H175" s="64"/>
      <c r="I175" s="64"/>
      <c r="J175" s="64"/>
      <c r="K175" s="64"/>
      <c r="L175" s="65"/>
      <c r="M175" s="64"/>
    </row>
    <row r="176" spans="1:13" x14ac:dyDescent="0.25">
      <c r="A176" s="3">
        <f>+Hoja1!A172</f>
        <v>0</v>
      </c>
      <c r="B176" s="54">
        <f>+Hoja1!B172</f>
        <v>0</v>
      </c>
      <c r="C176" s="54">
        <f>+Hoja1!C172</f>
        <v>0</v>
      </c>
      <c r="D176" s="28" t="str">
        <f>IFERROR(VLOOKUP($A176,'10.INDICADORES'!$A$7:$M$107,3,0),"")</f>
        <v/>
      </c>
      <c r="E176" s="63" t="str">
        <f>IFERROR(VLOOKUP($A176,'10.INDICADORES'!$A$7:$M$107,4,0),"")</f>
        <v/>
      </c>
      <c r="F176" s="167"/>
      <c r="G176" s="166" t="str">
        <f>IFERROR(VLOOKUP($A176,'10.INDICADORES'!$A$7:$M$107,9,0),"")</f>
        <v/>
      </c>
      <c r="H176" s="64"/>
      <c r="I176" s="64"/>
      <c r="J176" s="64"/>
      <c r="K176" s="64"/>
      <c r="L176" s="65"/>
      <c r="M176" s="64"/>
    </row>
    <row r="177" spans="1:13" x14ac:dyDescent="0.25">
      <c r="A177" s="3">
        <f>+Hoja1!A173</f>
        <v>0</v>
      </c>
      <c r="B177" s="54">
        <f>+Hoja1!B173</f>
        <v>0</v>
      </c>
      <c r="C177" s="54">
        <f>+Hoja1!C173</f>
        <v>0</v>
      </c>
      <c r="D177" s="28" t="str">
        <f>IFERROR(VLOOKUP($A177,'10.INDICADORES'!$A$7:$M$107,3,0),"")</f>
        <v/>
      </c>
      <c r="E177" s="63" t="str">
        <f>IFERROR(VLOOKUP($A177,'10.INDICADORES'!$A$7:$M$107,4,0),"")</f>
        <v/>
      </c>
      <c r="F177" s="167"/>
      <c r="G177" s="166" t="str">
        <f>IFERROR(VLOOKUP($A177,'10.INDICADORES'!$A$7:$M$107,9,0),"")</f>
        <v/>
      </c>
      <c r="H177" s="64"/>
      <c r="I177" s="64"/>
      <c r="J177" s="64"/>
      <c r="K177" s="64"/>
      <c r="L177" s="65"/>
      <c r="M177" s="64"/>
    </row>
    <row r="178" spans="1:13" x14ac:dyDescent="0.25">
      <c r="A178" s="3">
        <f>+Hoja1!A174</f>
        <v>0</v>
      </c>
      <c r="B178" s="54">
        <f>+Hoja1!B174</f>
        <v>0</v>
      </c>
      <c r="C178" s="54">
        <f>+Hoja1!C174</f>
        <v>0</v>
      </c>
      <c r="D178" s="28" t="str">
        <f>IFERROR(VLOOKUP($A178,'10.INDICADORES'!$A$7:$M$107,3,0),"")</f>
        <v/>
      </c>
      <c r="E178" s="63" t="str">
        <f>IFERROR(VLOOKUP($A178,'10.INDICADORES'!$A$7:$M$107,4,0),"")</f>
        <v/>
      </c>
      <c r="F178" s="167"/>
      <c r="G178" s="166" t="str">
        <f>IFERROR(VLOOKUP($A178,'10.INDICADORES'!$A$7:$M$107,9,0),"")</f>
        <v/>
      </c>
      <c r="H178" s="64"/>
      <c r="I178" s="64"/>
      <c r="J178" s="64"/>
      <c r="K178" s="64"/>
      <c r="L178" s="65"/>
      <c r="M178" s="64"/>
    </row>
    <row r="179" spans="1:13" x14ac:dyDescent="0.25">
      <c r="A179" s="3">
        <f>+Hoja1!A175</f>
        <v>0</v>
      </c>
      <c r="B179" s="54">
        <f>+Hoja1!B175</f>
        <v>0</v>
      </c>
      <c r="C179" s="54">
        <f>+Hoja1!C175</f>
        <v>0</v>
      </c>
      <c r="D179" s="28" t="str">
        <f>IFERROR(VLOOKUP($A179,'10.INDICADORES'!$A$7:$M$107,3,0),"")</f>
        <v/>
      </c>
      <c r="E179" s="63" t="str">
        <f>IFERROR(VLOOKUP($A179,'10.INDICADORES'!$A$7:$M$107,4,0),"")</f>
        <v/>
      </c>
      <c r="F179" s="167"/>
      <c r="G179" s="166" t="str">
        <f>IFERROR(VLOOKUP($A179,'10.INDICADORES'!$A$7:$M$107,9,0),"")</f>
        <v/>
      </c>
      <c r="H179" s="64"/>
      <c r="I179" s="64"/>
      <c r="J179" s="64"/>
      <c r="K179" s="64"/>
      <c r="L179" s="65"/>
      <c r="M179" s="64"/>
    </row>
    <row r="180" spans="1:13" x14ac:dyDescent="0.25">
      <c r="A180" s="3">
        <f>+Hoja1!A176</f>
        <v>0</v>
      </c>
      <c r="B180" s="54">
        <f>+Hoja1!B176</f>
        <v>0</v>
      </c>
      <c r="C180" s="54">
        <f>+Hoja1!C176</f>
        <v>0</v>
      </c>
      <c r="D180" s="28" t="str">
        <f>IFERROR(VLOOKUP($A180,'10.INDICADORES'!$A$7:$M$107,3,0),"")</f>
        <v/>
      </c>
      <c r="E180" s="63" t="str">
        <f>IFERROR(VLOOKUP($A180,'10.INDICADORES'!$A$7:$M$107,4,0),"")</f>
        <v/>
      </c>
      <c r="F180" s="167"/>
      <c r="G180" s="166" t="str">
        <f>IFERROR(VLOOKUP($A180,'10.INDICADORES'!$A$7:$M$107,9,0),"")</f>
        <v/>
      </c>
      <c r="H180" s="64"/>
      <c r="I180" s="64"/>
      <c r="J180" s="64"/>
      <c r="K180" s="64"/>
      <c r="L180" s="65"/>
      <c r="M180" s="64"/>
    </row>
    <row r="181" spans="1:13" x14ac:dyDescent="0.25">
      <c r="A181" s="3">
        <f>+Hoja1!A177</f>
        <v>0</v>
      </c>
      <c r="B181" s="54">
        <f>+Hoja1!B177</f>
        <v>0</v>
      </c>
      <c r="C181" s="54">
        <f>+Hoja1!C177</f>
        <v>0</v>
      </c>
      <c r="D181" s="28" t="str">
        <f>IFERROR(VLOOKUP($A181,'10.INDICADORES'!$A$7:$M$107,3,0),"")</f>
        <v/>
      </c>
      <c r="E181" s="63" t="str">
        <f>IFERROR(VLOOKUP($A181,'10.INDICADORES'!$A$7:$M$107,4,0),"")</f>
        <v/>
      </c>
      <c r="F181" s="167"/>
      <c r="G181" s="166" t="str">
        <f>IFERROR(VLOOKUP($A181,'10.INDICADORES'!$A$7:$M$107,9,0),"")</f>
        <v/>
      </c>
      <c r="H181" s="64"/>
      <c r="I181" s="64"/>
      <c r="J181" s="64"/>
      <c r="K181" s="64"/>
      <c r="L181" s="65"/>
      <c r="M181" s="64"/>
    </row>
    <row r="182" spans="1:13" x14ac:dyDescent="0.25">
      <c r="A182" s="3">
        <f>+Hoja1!A178</f>
        <v>0</v>
      </c>
      <c r="B182" s="54">
        <f>+Hoja1!B178</f>
        <v>0</v>
      </c>
      <c r="C182" s="54">
        <f>+Hoja1!C178</f>
        <v>0</v>
      </c>
      <c r="D182" s="28" t="str">
        <f>IFERROR(VLOOKUP($A182,'10.INDICADORES'!$A$7:$M$107,3,0),"")</f>
        <v/>
      </c>
      <c r="E182" s="63" t="str">
        <f>IFERROR(VLOOKUP($A182,'10.INDICADORES'!$A$7:$M$107,4,0),"")</f>
        <v/>
      </c>
      <c r="F182" s="167"/>
      <c r="G182" s="166" t="str">
        <f>IFERROR(VLOOKUP($A182,'10.INDICADORES'!$A$7:$M$107,9,0),"")</f>
        <v/>
      </c>
      <c r="H182" s="64"/>
      <c r="I182" s="64"/>
      <c r="J182" s="64"/>
      <c r="K182" s="64"/>
      <c r="L182" s="65"/>
      <c r="M182" s="64"/>
    </row>
    <row r="183" spans="1:13" x14ac:dyDescent="0.25">
      <c r="A183" s="3">
        <f>+Hoja1!A179</f>
        <v>0</v>
      </c>
      <c r="B183" s="54">
        <f>+Hoja1!B179</f>
        <v>0</v>
      </c>
      <c r="C183" s="54">
        <f>+Hoja1!C179</f>
        <v>0</v>
      </c>
      <c r="D183" s="28" t="str">
        <f>IFERROR(VLOOKUP($A183,'10.INDICADORES'!$A$7:$M$107,3,0),"")</f>
        <v/>
      </c>
      <c r="E183" s="63" t="str">
        <f>IFERROR(VLOOKUP($A183,'10.INDICADORES'!$A$7:$M$107,4,0),"")</f>
        <v/>
      </c>
      <c r="F183" s="167"/>
      <c r="G183" s="166" t="str">
        <f>IFERROR(VLOOKUP($A183,'10.INDICADORES'!$A$7:$M$107,9,0),"")</f>
        <v/>
      </c>
      <c r="H183" s="64"/>
      <c r="I183" s="64"/>
      <c r="J183" s="64"/>
      <c r="K183" s="64"/>
      <c r="L183" s="65"/>
      <c r="M183" s="64"/>
    </row>
    <row r="184" spans="1:13" x14ac:dyDescent="0.25">
      <c r="A184" s="3">
        <f>+Hoja1!A180</f>
        <v>0</v>
      </c>
      <c r="B184" s="54">
        <f>+Hoja1!B180</f>
        <v>0</v>
      </c>
      <c r="C184" s="54">
        <f>+Hoja1!C180</f>
        <v>0</v>
      </c>
      <c r="D184" s="28" t="str">
        <f>IFERROR(VLOOKUP($A184,'10.INDICADORES'!$A$7:$M$107,3,0),"")</f>
        <v/>
      </c>
      <c r="E184" s="63" t="str">
        <f>IFERROR(VLOOKUP($A184,'10.INDICADORES'!$A$7:$M$107,4,0),"")</f>
        <v/>
      </c>
      <c r="F184" s="167"/>
      <c r="G184" s="166" t="str">
        <f>IFERROR(VLOOKUP($A184,'10.INDICADORES'!$A$7:$M$107,9,0),"")</f>
        <v/>
      </c>
      <c r="H184" s="64"/>
      <c r="I184" s="64"/>
      <c r="J184" s="64"/>
      <c r="K184" s="64"/>
      <c r="L184" s="65"/>
      <c r="M184" s="64"/>
    </row>
    <row r="185" spans="1:13" x14ac:dyDescent="0.25">
      <c r="A185" s="3">
        <f>+Hoja1!A181</f>
        <v>0</v>
      </c>
      <c r="B185" s="54">
        <f>+Hoja1!B181</f>
        <v>0</v>
      </c>
      <c r="C185" s="54">
        <f>+Hoja1!C181</f>
        <v>0</v>
      </c>
      <c r="D185" s="28" t="str">
        <f>IFERROR(VLOOKUP($A185,'10.INDICADORES'!$A$7:$M$107,3,0),"")</f>
        <v/>
      </c>
      <c r="E185" s="63" t="str">
        <f>IFERROR(VLOOKUP($A185,'10.INDICADORES'!$A$7:$M$107,4,0),"")</f>
        <v/>
      </c>
      <c r="F185" s="167"/>
      <c r="G185" s="166" t="str">
        <f>IFERROR(VLOOKUP($A185,'10.INDICADORES'!$A$7:$M$107,9,0),"")</f>
        <v/>
      </c>
      <c r="H185" s="64"/>
      <c r="I185" s="64"/>
      <c r="J185" s="64"/>
      <c r="K185" s="64"/>
      <c r="L185" s="65"/>
      <c r="M185" s="64"/>
    </row>
    <row r="186" spans="1:13" x14ac:dyDescent="0.25">
      <c r="A186" s="3">
        <f>+Hoja1!A182</f>
        <v>0</v>
      </c>
      <c r="B186" s="54">
        <f>+Hoja1!B182</f>
        <v>0</v>
      </c>
      <c r="C186" s="54">
        <f>+Hoja1!C182</f>
        <v>0</v>
      </c>
      <c r="D186" s="28" t="str">
        <f>IFERROR(VLOOKUP($A186,'10.INDICADORES'!$A$7:$M$107,3,0),"")</f>
        <v/>
      </c>
      <c r="E186" s="63" t="str">
        <f>IFERROR(VLOOKUP($A186,'10.INDICADORES'!$A$7:$M$107,4,0),"")</f>
        <v/>
      </c>
      <c r="F186" s="167"/>
      <c r="G186" s="166" t="str">
        <f>IFERROR(VLOOKUP($A186,'10.INDICADORES'!$A$7:$M$107,9,0),"")</f>
        <v/>
      </c>
      <c r="H186" s="64"/>
      <c r="I186" s="64"/>
      <c r="J186" s="64"/>
      <c r="K186" s="64"/>
      <c r="L186" s="65"/>
      <c r="M186" s="64"/>
    </row>
    <row r="187" spans="1:13" x14ac:dyDescent="0.25">
      <c r="A187" s="3">
        <f>+Hoja1!A183</f>
        <v>0</v>
      </c>
      <c r="B187" s="54">
        <f>+Hoja1!B183</f>
        <v>0</v>
      </c>
      <c r="C187" s="54">
        <f>+Hoja1!C183</f>
        <v>0</v>
      </c>
      <c r="D187" s="28" t="str">
        <f>IFERROR(VLOOKUP($A187,'10.INDICADORES'!$A$7:$M$107,3,0),"")</f>
        <v/>
      </c>
      <c r="E187" s="63" t="str">
        <f>IFERROR(VLOOKUP($A187,'10.INDICADORES'!$A$7:$M$107,4,0),"")</f>
        <v/>
      </c>
      <c r="F187" s="167"/>
      <c r="G187" s="166" t="str">
        <f>IFERROR(VLOOKUP($A187,'10.INDICADORES'!$A$7:$M$107,9,0),"")</f>
        <v/>
      </c>
      <c r="H187" s="64"/>
      <c r="I187" s="64"/>
      <c r="J187" s="64"/>
      <c r="K187" s="64"/>
      <c r="L187" s="65"/>
      <c r="M187" s="64"/>
    </row>
    <row r="188" spans="1:13" x14ac:dyDescent="0.25">
      <c r="A188" s="3">
        <f>+Hoja1!A184</f>
        <v>0</v>
      </c>
      <c r="B188" s="54">
        <f>+Hoja1!B184</f>
        <v>0</v>
      </c>
      <c r="C188" s="54">
        <f>+Hoja1!C184</f>
        <v>0</v>
      </c>
      <c r="D188" s="28" t="str">
        <f>IFERROR(VLOOKUP($A188,'10.INDICADORES'!$A$7:$M$107,3,0),"")</f>
        <v/>
      </c>
      <c r="E188" s="63" t="str">
        <f>IFERROR(VLOOKUP($A188,'10.INDICADORES'!$A$7:$M$107,4,0),"")</f>
        <v/>
      </c>
      <c r="F188" s="167"/>
      <c r="G188" s="166" t="str">
        <f>IFERROR(VLOOKUP($A188,'10.INDICADORES'!$A$7:$M$107,9,0),"")</f>
        <v/>
      </c>
      <c r="H188" s="64"/>
      <c r="I188" s="64"/>
      <c r="J188" s="64"/>
      <c r="K188" s="64"/>
      <c r="L188" s="65"/>
      <c r="M188" s="64"/>
    </row>
    <row r="189" spans="1:13" x14ac:dyDescent="0.25">
      <c r="A189" s="3">
        <f>+Hoja1!A185</f>
        <v>0</v>
      </c>
      <c r="B189" s="54">
        <f>+Hoja1!B185</f>
        <v>0</v>
      </c>
      <c r="C189" s="54">
        <f>+Hoja1!C185</f>
        <v>0</v>
      </c>
      <c r="D189" s="28" t="str">
        <f>IFERROR(VLOOKUP($A189,'10.INDICADORES'!$A$7:$M$107,3,0),"")</f>
        <v/>
      </c>
      <c r="E189" s="63" t="str">
        <f>IFERROR(VLOOKUP($A189,'10.INDICADORES'!$A$7:$M$107,4,0),"")</f>
        <v/>
      </c>
      <c r="F189" s="167"/>
      <c r="G189" s="166" t="str">
        <f>IFERROR(VLOOKUP($A189,'10.INDICADORES'!$A$7:$M$107,9,0),"")</f>
        <v/>
      </c>
      <c r="H189" s="64"/>
      <c r="I189" s="64"/>
      <c r="J189" s="64"/>
      <c r="K189" s="64"/>
      <c r="L189" s="65"/>
      <c r="M189" s="64"/>
    </row>
    <row r="190" spans="1:13" x14ac:dyDescent="0.25">
      <c r="A190" s="3">
        <f>+Hoja1!A186</f>
        <v>0</v>
      </c>
      <c r="B190" s="54">
        <f>+Hoja1!B186</f>
        <v>0</v>
      </c>
      <c r="C190" s="54">
        <f>+Hoja1!C186</f>
        <v>0</v>
      </c>
      <c r="D190" s="28" t="str">
        <f>IFERROR(VLOOKUP($A190,'10.INDICADORES'!$A$7:$M$107,3,0),"")</f>
        <v/>
      </c>
      <c r="E190" s="63" t="str">
        <f>IFERROR(VLOOKUP($A190,'10.INDICADORES'!$A$7:$M$107,4,0),"")</f>
        <v/>
      </c>
      <c r="F190" s="167"/>
      <c r="G190" s="166" t="str">
        <f>IFERROR(VLOOKUP($A190,'10.INDICADORES'!$A$7:$M$107,9,0),"")</f>
        <v/>
      </c>
      <c r="H190" s="64"/>
      <c r="I190" s="64"/>
      <c r="J190" s="64"/>
      <c r="K190" s="64"/>
      <c r="L190" s="65"/>
      <c r="M190" s="64"/>
    </row>
    <row r="191" spans="1:13" x14ac:dyDescent="0.25">
      <c r="A191" s="3">
        <f>+Hoja1!A187</f>
        <v>0</v>
      </c>
      <c r="B191" s="54">
        <f>+Hoja1!B187</f>
        <v>0</v>
      </c>
      <c r="C191" s="54">
        <f>+Hoja1!C187</f>
        <v>0</v>
      </c>
      <c r="D191" s="28" t="str">
        <f>IFERROR(VLOOKUP($A191,'10.INDICADORES'!$A$7:$M$107,3,0),"")</f>
        <v/>
      </c>
      <c r="E191" s="63" t="str">
        <f>IFERROR(VLOOKUP($A191,'10.INDICADORES'!$A$7:$M$107,4,0),"")</f>
        <v/>
      </c>
      <c r="F191" s="167"/>
      <c r="G191" s="166" t="str">
        <f>IFERROR(VLOOKUP($A191,'10.INDICADORES'!$A$7:$M$107,9,0),"")</f>
        <v/>
      </c>
      <c r="H191" s="64"/>
      <c r="I191" s="64"/>
      <c r="J191" s="64"/>
      <c r="K191" s="64"/>
      <c r="L191" s="65"/>
      <c r="M191" s="64"/>
    </row>
    <row r="192" spans="1:13" x14ac:dyDescent="0.25">
      <c r="A192" s="3">
        <f>+Hoja1!A188</f>
        <v>0</v>
      </c>
      <c r="B192" s="54">
        <f>+Hoja1!B188</f>
        <v>0</v>
      </c>
      <c r="C192" s="54">
        <f>+Hoja1!C188</f>
        <v>0</v>
      </c>
      <c r="D192" s="28" t="str">
        <f>IFERROR(VLOOKUP($A192,'10.INDICADORES'!$A$7:$M$107,3,0),"")</f>
        <v/>
      </c>
      <c r="E192" s="63" t="str">
        <f>IFERROR(VLOOKUP($A192,'10.INDICADORES'!$A$7:$M$107,4,0),"")</f>
        <v/>
      </c>
      <c r="F192" s="167"/>
      <c r="G192" s="166" t="str">
        <f>IFERROR(VLOOKUP($A192,'10.INDICADORES'!$A$7:$M$107,9,0),"")</f>
        <v/>
      </c>
      <c r="H192" s="64"/>
      <c r="I192" s="64"/>
      <c r="J192" s="64"/>
      <c r="K192" s="64"/>
      <c r="L192" s="65"/>
      <c r="M192" s="64"/>
    </row>
    <row r="193" spans="1:13" x14ac:dyDescent="0.25">
      <c r="A193" s="3">
        <f>+Hoja1!A189</f>
        <v>0</v>
      </c>
      <c r="B193" s="54">
        <f>+Hoja1!B189</f>
        <v>0</v>
      </c>
      <c r="C193" s="54">
        <f>+Hoja1!C189</f>
        <v>0</v>
      </c>
      <c r="D193" s="28" t="str">
        <f>IFERROR(VLOOKUP($A193,'10.INDICADORES'!$A$7:$M$107,3,0),"")</f>
        <v/>
      </c>
      <c r="E193" s="63" t="str">
        <f>IFERROR(VLOOKUP($A193,'10.INDICADORES'!$A$7:$M$107,4,0),"")</f>
        <v/>
      </c>
      <c r="F193" s="167"/>
      <c r="G193" s="166" t="str">
        <f>IFERROR(VLOOKUP($A193,'10.INDICADORES'!$A$7:$M$107,9,0),"")</f>
        <v/>
      </c>
      <c r="H193" s="64"/>
      <c r="I193" s="64"/>
      <c r="J193" s="64"/>
      <c r="K193" s="64"/>
      <c r="L193" s="65"/>
      <c r="M193" s="64"/>
    </row>
    <row r="194" spans="1:13" x14ac:dyDescent="0.25">
      <c r="A194" s="3">
        <f>+Hoja1!A190</f>
        <v>0</v>
      </c>
      <c r="B194" s="54">
        <f>+Hoja1!B190</f>
        <v>0</v>
      </c>
      <c r="C194" s="54">
        <f>+Hoja1!C190</f>
        <v>0</v>
      </c>
      <c r="D194" s="28" t="str">
        <f>IFERROR(VLOOKUP($A194,'10.INDICADORES'!$A$7:$M$107,3,0),"")</f>
        <v/>
      </c>
      <c r="E194" s="63" t="str">
        <f>IFERROR(VLOOKUP($A194,'10.INDICADORES'!$A$7:$M$107,4,0),"")</f>
        <v/>
      </c>
      <c r="F194" s="167"/>
      <c r="G194" s="166" t="str">
        <f>IFERROR(VLOOKUP($A194,'10.INDICADORES'!$A$7:$M$107,9,0),"")</f>
        <v/>
      </c>
      <c r="H194" s="64"/>
      <c r="I194" s="64"/>
      <c r="J194" s="64"/>
      <c r="K194" s="64"/>
      <c r="L194" s="65"/>
      <c r="M194" s="64"/>
    </row>
    <row r="195" spans="1:13" x14ac:dyDescent="0.25">
      <c r="A195" s="3">
        <f>+Hoja1!A191</f>
        <v>0</v>
      </c>
      <c r="B195" s="54">
        <f>+Hoja1!B191</f>
        <v>0</v>
      </c>
      <c r="C195" s="54">
        <f>+Hoja1!C191</f>
        <v>0</v>
      </c>
      <c r="D195" s="28" t="str">
        <f>IFERROR(VLOOKUP($A195,'10.INDICADORES'!$A$7:$M$107,3,0),"")</f>
        <v/>
      </c>
      <c r="E195" s="63" t="str">
        <f>IFERROR(VLOOKUP($A195,'10.INDICADORES'!$A$7:$M$107,4,0),"")</f>
        <v/>
      </c>
      <c r="F195" s="167"/>
      <c r="G195" s="166" t="str">
        <f>IFERROR(VLOOKUP($A195,'10.INDICADORES'!$A$7:$M$107,9,0),"")</f>
        <v/>
      </c>
      <c r="H195" s="64"/>
      <c r="I195" s="64"/>
      <c r="J195" s="64"/>
      <c r="K195" s="64"/>
      <c r="L195" s="65"/>
      <c r="M195" s="64"/>
    </row>
    <row r="196" spans="1:13" x14ac:dyDescent="0.25">
      <c r="A196" s="3">
        <f>+Hoja1!A192</f>
        <v>0</v>
      </c>
      <c r="B196" s="54">
        <f>+Hoja1!B192</f>
        <v>0</v>
      </c>
      <c r="C196" s="54">
        <f>+Hoja1!C192</f>
        <v>0</v>
      </c>
      <c r="D196" s="28" t="str">
        <f>IFERROR(VLOOKUP($A196,'10.INDICADORES'!$A$7:$M$107,3,0),"")</f>
        <v/>
      </c>
      <c r="E196" s="63" t="str">
        <f>IFERROR(VLOOKUP($A196,'10.INDICADORES'!$A$7:$M$107,4,0),"")</f>
        <v/>
      </c>
      <c r="F196" s="167"/>
      <c r="G196" s="166" t="str">
        <f>IFERROR(VLOOKUP($A196,'10.INDICADORES'!$A$7:$M$107,9,0),"")</f>
        <v/>
      </c>
      <c r="H196" s="64"/>
      <c r="I196" s="64"/>
      <c r="J196" s="64"/>
      <c r="K196" s="64"/>
      <c r="L196" s="65"/>
      <c r="M196" s="64"/>
    </row>
    <row r="197" spans="1:13" x14ac:dyDescent="0.25">
      <c r="A197" s="3">
        <f>+Hoja1!A193</f>
        <v>0</v>
      </c>
      <c r="B197" s="54">
        <f>+Hoja1!B193</f>
        <v>0</v>
      </c>
      <c r="C197" s="54">
        <f>+Hoja1!C193</f>
        <v>0</v>
      </c>
      <c r="D197" s="28" t="str">
        <f>IFERROR(VLOOKUP($A197,'10.INDICADORES'!$A$7:$M$107,3,0),"")</f>
        <v/>
      </c>
      <c r="E197" s="63" t="str">
        <f>IFERROR(VLOOKUP($A197,'10.INDICADORES'!$A$7:$M$107,4,0),"")</f>
        <v/>
      </c>
      <c r="F197" s="167"/>
      <c r="G197" s="166" t="str">
        <f>IFERROR(VLOOKUP($A197,'10.INDICADORES'!$A$7:$M$107,9,0),"")</f>
        <v/>
      </c>
      <c r="H197" s="64"/>
      <c r="I197" s="64"/>
      <c r="J197" s="64"/>
      <c r="K197" s="64"/>
      <c r="L197" s="65"/>
      <c r="M197" s="64"/>
    </row>
    <row r="198" spans="1:13" x14ac:dyDescent="0.25">
      <c r="A198" s="3">
        <f>+Hoja1!A194</f>
        <v>0</v>
      </c>
      <c r="B198" s="54">
        <f>+Hoja1!B194</f>
        <v>0</v>
      </c>
      <c r="C198" s="54">
        <f>+Hoja1!C194</f>
        <v>0</v>
      </c>
      <c r="D198" s="28" t="str">
        <f>IFERROR(VLOOKUP($A198,'10.INDICADORES'!$A$7:$M$107,3,0),"")</f>
        <v/>
      </c>
      <c r="E198" s="63" t="str">
        <f>IFERROR(VLOOKUP($A198,'10.INDICADORES'!$A$7:$M$107,4,0),"")</f>
        <v/>
      </c>
      <c r="F198" s="167"/>
      <c r="G198" s="166" t="str">
        <f>IFERROR(VLOOKUP($A198,'10.INDICADORES'!$A$7:$M$107,9,0),"")</f>
        <v/>
      </c>
      <c r="H198" s="64"/>
      <c r="I198" s="64"/>
      <c r="J198" s="64"/>
      <c r="K198" s="64"/>
      <c r="L198" s="65"/>
      <c r="M198" s="64"/>
    </row>
    <row r="199" spans="1:13" x14ac:dyDescent="0.25">
      <c r="A199" s="3">
        <f>+Hoja1!A195</f>
        <v>0</v>
      </c>
      <c r="B199" s="54">
        <f>+Hoja1!B195</f>
        <v>0</v>
      </c>
      <c r="C199" s="54">
        <f>+Hoja1!C195</f>
        <v>0</v>
      </c>
      <c r="D199" s="28" t="str">
        <f>IFERROR(VLOOKUP($A199,'10.INDICADORES'!$A$7:$M$107,3,0),"")</f>
        <v/>
      </c>
      <c r="E199" s="63" t="str">
        <f>IFERROR(VLOOKUP($A199,'10.INDICADORES'!$A$7:$M$107,4,0),"")</f>
        <v/>
      </c>
      <c r="F199" s="167"/>
      <c r="G199" s="166" t="str">
        <f>IFERROR(VLOOKUP($A199,'10.INDICADORES'!$A$7:$M$107,9,0),"")</f>
        <v/>
      </c>
      <c r="H199" s="64"/>
      <c r="I199" s="64"/>
      <c r="J199" s="64"/>
      <c r="K199" s="64"/>
      <c r="L199" s="65"/>
      <c r="M199" s="64"/>
    </row>
    <row r="200" spans="1:13" x14ac:dyDescent="0.25">
      <c r="A200" s="3">
        <f>+Hoja1!A196</f>
        <v>0</v>
      </c>
      <c r="B200" s="54">
        <f>+Hoja1!B196</f>
        <v>0</v>
      </c>
      <c r="C200" s="54">
        <f>+Hoja1!C196</f>
        <v>0</v>
      </c>
      <c r="D200" s="28" t="str">
        <f>IFERROR(VLOOKUP($A200,'10.INDICADORES'!$A$7:$M$107,3,0),"")</f>
        <v/>
      </c>
      <c r="E200" s="63" t="str">
        <f>IFERROR(VLOOKUP($A200,'10.INDICADORES'!$A$7:$M$107,4,0),"")</f>
        <v/>
      </c>
      <c r="F200" s="53"/>
      <c r="G200" s="28" t="str">
        <f>IFERROR(VLOOKUP($A200,'10.INDICADORES'!$A$7:$M$107,9,0),"")</f>
        <v/>
      </c>
    </row>
    <row r="201" spans="1:13" x14ac:dyDescent="0.25">
      <c r="A201" s="3">
        <f>+Hoja1!A197</f>
        <v>0</v>
      </c>
      <c r="B201" s="54">
        <f>+Hoja1!B197</f>
        <v>0</v>
      </c>
      <c r="C201" s="54">
        <f>+Hoja1!C197</f>
        <v>0</v>
      </c>
      <c r="D201" s="28" t="str">
        <f>IFERROR(VLOOKUP($A201,'10.INDICADORES'!$A$7:$M$107,3,0),"")</f>
        <v/>
      </c>
      <c r="E201" s="63" t="str">
        <f>IFERROR(VLOOKUP($A201,'10.INDICADORES'!$A$7:$M$107,4,0),"")</f>
        <v/>
      </c>
      <c r="F201" s="28"/>
      <c r="G201" s="28" t="str">
        <f>IFERROR(VLOOKUP($A201,'10.INDICADORES'!$A$7:$M$107,9,0),"")</f>
        <v/>
      </c>
    </row>
    <row r="202" spans="1:13" x14ac:dyDescent="0.25">
      <c r="A202" s="3">
        <f>+Hoja1!A198</f>
        <v>0</v>
      </c>
      <c r="B202" s="54">
        <f>+Hoja1!B198</f>
        <v>0</v>
      </c>
      <c r="C202" s="54">
        <f>+Hoja1!C198</f>
        <v>0</v>
      </c>
      <c r="D202" s="28" t="str">
        <f>IFERROR(VLOOKUP($A202,'10.INDICADORES'!$A$7:$M$107,3,0),"")</f>
        <v/>
      </c>
      <c r="E202" s="63" t="str">
        <f>IFERROR(VLOOKUP($A202,'10.INDICADORES'!$A$7:$M$107,4,0),"")</f>
        <v/>
      </c>
      <c r="F202" s="28"/>
      <c r="G202" s="28" t="str">
        <f>IFERROR(VLOOKUP($A202,'10.INDICADORES'!$A$7:$M$107,9,0),"")</f>
        <v/>
      </c>
    </row>
    <row r="203" spans="1:13" x14ac:dyDescent="0.25">
      <c r="A203" s="3">
        <f>+Hoja1!A199</f>
        <v>0</v>
      </c>
      <c r="B203" s="54">
        <f>+Hoja1!B199</f>
        <v>0</v>
      </c>
      <c r="C203" s="54">
        <f>+Hoja1!C199</f>
        <v>0</v>
      </c>
      <c r="D203" s="28" t="str">
        <f>IFERROR(VLOOKUP($A203,'10.INDICADORES'!$A$7:$M$107,3,0),"")</f>
        <v/>
      </c>
      <c r="E203" s="63" t="str">
        <f>IFERROR(VLOOKUP($A203,'10.INDICADORES'!$A$7:$M$107,4,0),"")</f>
        <v/>
      </c>
      <c r="F203" s="28"/>
      <c r="G203" s="28" t="str">
        <f>IFERROR(VLOOKUP($A203,'10.INDICADORES'!$A$7:$M$107,9,0),"")</f>
        <v/>
      </c>
    </row>
    <row r="204" spans="1:13" x14ac:dyDescent="0.25">
      <c r="A204" s="3">
        <f>+Hoja1!A200</f>
        <v>0</v>
      </c>
      <c r="B204" s="54">
        <f>+Hoja1!B200</f>
        <v>0</v>
      </c>
      <c r="C204" s="54">
        <f>+Hoja1!C200</f>
        <v>0</v>
      </c>
      <c r="D204" s="28" t="str">
        <f>IFERROR(VLOOKUP($A204,'10.INDICADORES'!$A$7:$M$107,3,0),"")</f>
        <v/>
      </c>
      <c r="E204" s="63" t="str">
        <f>IFERROR(VLOOKUP($A204,'10.INDICADORES'!$A$7:$M$107,4,0),"")</f>
        <v/>
      </c>
      <c r="F204" s="28"/>
      <c r="G204" s="28" t="str">
        <f>IFERROR(VLOOKUP($A204,'10.INDICADORES'!$A$7:$M$107,9,0),"")</f>
        <v/>
      </c>
    </row>
    <row r="205" spans="1:13" x14ac:dyDescent="0.25">
      <c r="A205" s="3">
        <f>+Hoja1!A201</f>
        <v>0</v>
      </c>
      <c r="B205" s="54">
        <f>+Hoja1!B201</f>
        <v>0</v>
      </c>
      <c r="C205" s="54">
        <f>+Hoja1!C201</f>
        <v>0</v>
      </c>
      <c r="D205" s="28" t="str">
        <f>IFERROR(VLOOKUP($A205,'10.INDICADORES'!$A$7:$M$107,3,0),"")</f>
        <v/>
      </c>
      <c r="E205" s="63" t="str">
        <f>IFERROR(VLOOKUP($A205,'10.INDICADORES'!$A$7:$M$107,4,0),"")</f>
        <v/>
      </c>
      <c r="F205" s="28"/>
      <c r="G205" s="28" t="str">
        <f>IFERROR(VLOOKUP($A205,'10.INDICADORES'!$A$7:$M$107,9,0),"")</f>
        <v/>
      </c>
    </row>
    <row r="206" spans="1:13" x14ac:dyDescent="0.25">
      <c r="A206" s="3">
        <f>+Hoja1!A202</f>
        <v>0</v>
      </c>
      <c r="B206" s="54">
        <f>+Hoja1!B202</f>
        <v>0</v>
      </c>
      <c r="C206" s="54">
        <f>+Hoja1!C202</f>
        <v>0</v>
      </c>
      <c r="D206" s="28" t="str">
        <f>IFERROR(VLOOKUP($A206,'10.INDICADORES'!$A$7:$M$107,3,0),"")</f>
        <v/>
      </c>
      <c r="E206" s="63" t="str">
        <f>IFERROR(VLOOKUP($A206,'10.INDICADORES'!$A$7:$M$107,4,0),"")</f>
        <v/>
      </c>
      <c r="F206" s="28"/>
      <c r="G206" s="28" t="str">
        <f>IFERROR(VLOOKUP($A206,'10.INDICADORES'!$A$7:$M$107,9,0),"")</f>
        <v/>
      </c>
    </row>
    <row r="207" spans="1:13" x14ac:dyDescent="0.25">
      <c r="A207" s="3">
        <f>+Hoja1!A203</f>
        <v>0</v>
      </c>
      <c r="B207" s="54">
        <f>+Hoja1!B203</f>
        <v>0</v>
      </c>
      <c r="C207" s="54">
        <f>+Hoja1!C203</f>
        <v>0</v>
      </c>
      <c r="D207" s="28" t="str">
        <f>IFERROR(VLOOKUP($A207,'10.INDICADORES'!$A$7:$M$107,3,0),"")</f>
        <v/>
      </c>
      <c r="E207" s="63" t="str">
        <f>IFERROR(VLOOKUP($A207,'10.INDICADORES'!$A$7:$M$107,4,0),"")</f>
        <v/>
      </c>
      <c r="F207" s="28"/>
      <c r="G207" s="28" t="str">
        <f>IFERROR(VLOOKUP($A207,'10.INDICADORES'!$A$7:$M$107,9,0),"")</f>
        <v/>
      </c>
    </row>
  </sheetData>
  <sheetProtection algorithmName="SHA-512" hashValue="WSLGemGzHmgVvZYnnq0FcF79IZgfJxUT+BiL9LnNJYHWXDiM36MfJlkUBsORTtsAO3BvTwbjvQOJ+P3qNliHsw==" saltValue="jm2tEbIlSvE1y1TCnDJOqQ==" spinCount="100000" sheet="1" selectLockedCells="1" autoFilter="0"/>
  <autoFilter ref="A7:M207"/>
  <mergeCells count="6">
    <mergeCell ref="D6:G6"/>
    <mergeCell ref="B2:B4"/>
    <mergeCell ref="C2:D4"/>
    <mergeCell ref="E2:G2"/>
    <mergeCell ref="E3:G3"/>
    <mergeCell ref="E4:G4"/>
  </mergeCells>
  <printOptions horizontalCentered="1"/>
  <pageMargins left="0.78740157480314965" right="0.78740157480314965" top="0.78740157480314965" bottom="0.78740157480314965" header="0.78740157480314965" footer="0.78740157480314965"/>
  <pageSetup scale="6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K34"/>
  <sheetViews>
    <sheetView showGridLines="0" tabSelected="1" zoomScale="90" zoomScaleNormal="90" workbookViewId="0">
      <selection activeCell="L30" sqref="L30"/>
    </sheetView>
  </sheetViews>
  <sheetFormatPr baseColWidth="10" defaultColWidth="11.42578125" defaultRowHeight="15" x14ac:dyDescent="0.25"/>
  <cols>
    <col min="1" max="1" width="36.28515625" style="5" customWidth="1"/>
    <col min="2" max="2" width="29.5703125" style="3" bestFit="1" customWidth="1"/>
    <col min="3" max="3" width="16.7109375" style="3" customWidth="1"/>
    <col min="4" max="4" width="21" style="3" customWidth="1"/>
    <col min="5" max="5" width="20" style="3" customWidth="1"/>
    <col min="6" max="6" width="24.7109375" style="3" customWidth="1"/>
    <col min="7" max="11" width="11.42578125" style="3"/>
  </cols>
  <sheetData>
    <row r="2" spans="1:11" ht="20.25" customHeight="1" x14ac:dyDescent="0.25">
      <c r="A2" s="210"/>
      <c r="B2" s="269" t="s">
        <v>22</v>
      </c>
      <c r="C2" s="270"/>
      <c r="D2" s="276" t="s">
        <v>20</v>
      </c>
      <c r="E2" s="277"/>
      <c r="F2" s="278"/>
    </row>
    <row r="3" spans="1:11" ht="20.25" customHeight="1" x14ac:dyDescent="0.25">
      <c r="A3" s="210"/>
      <c r="B3" s="271"/>
      <c r="C3" s="272"/>
      <c r="D3" s="275" t="s">
        <v>1</v>
      </c>
      <c r="E3" s="275"/>
      <c r="F3" s="275"/>
    </row>
    <row r="4" spans="1:11" ht="23.25" customHeight="1" x14ac:dyDescent="0.25">
      <c r="A4" s="210"/>
      <c r="B4" s="273"/>
      <c r="C4" s="274"/>
      <c r="D4" s="275" t="s">
        <v>2</v>
      </c>
      <c r="E4" s="275"/>
      <c r="F4" s="275"/>
    </row>
    <row r="5" spans="1:11" ht="47.25" customHeight="1" x14ac:dyDescent="0.25">
      <c r="A5" s="3"/>
    </row>
    <row r="6" spans="1:11" ht="42" customHeight="1" x14ac:dyDescent="0.25">
      <c r="A6" s="281" t="s">
        <v>365</v>
      </c>
      <c r="B6" s="281"/>
    </row>
    <row r="7" spans="1:11" x14ac:dyDescent="0.25">
      <c r="A7" s="9" t="s">
        <v>134</v>
      </c>
      <c r="B7" s="5" t="s">
        <v>366</v>
      </c>
    </row>
    <row r="9" spans="1:11" x14ac:dyDescent="0.25">
      <c r="A9" s="8" t="s">
        <v>367</v>
      </c>
      <c r="B9"/>
      <c r="C9"/>
      <c r="D9"/>
      <c r="E9"/>
      <c r="F9"/>
      <c r="G9"/>
      <c r="H9"/>
      <c r="I9"/>
      <c r="J9"/>
      <c r="K9"/>
    </row>
    <row r="10" spans="1:11" x14ac:dyDescent="0.25">
      <c r="A10" s="7" t="s">
        <v>368</v>
      </c>
      <c r="B10" s="6">
        <v>3</v>
      </c>
      <c r="C10"/>
      <c r="D10"/>
      <c r="E10"/>
      <c r="F10"/>
      <c r="G10"/>
      <c r="H10"/>
      <c r="I10"/>
      <c r="J10"/>
      <c r="K10"/>
    </row>
    <row r="11" spans="1:11" x14ac:dyDescent="0.25">
      <c r="A11" s="7" t="s">
        <v>369</v>
      </c>
      <c r="B11" s="6">
        <v>3.5</v>
      </c>
      <c r="C11"/>
      <c r="D11"/>
      <c r="E11"/>
      <c r="F11"/>
      <c r="G11"/>
      <c r="H11"/>
      <c r="I11"/>
      <c r="J11"/>
      <c r="K11"/>
    </row>
    <row r="12" spans="1:11" ht="30" x14ac:dyDescent="0.25">
      <c r="A12" s="7" t="s">
        <v>370</v>
      </c>
      <c r="B12" s="6">
        <v>4</v>
      </c>
      <c r="C12"/>
      <c r="D12"/>
      <c r="E12"/>
      <c r="F12"/>
      <c r="G12"/>
      <c r="H12"/>
      <c r="I12"/>
      <c r="J12"/>
      <c r="K12"/>
    </row>
    <row r="13" spans="1:11" ht="30" x14ac:dyDescent="0.25">
      <c r="A13" s="7" t="s">
        <v>371</v>
      </c>
      <c r="B13" s="6">
        <v>2.5</v>
      </c>
      <c r="C13"/>
      <c r="D13"/>
      <c r="E13"/>
      <c r="F13"/>
      <c r="G13"/>
      <c r="H13"/>
      <c r="I13"/>
      <c r="J13"/>
      <c r="K13"/>
    </row>
    <row r="14" spans="1:11" ht="30" x14ac:dyDescent="0.25">
      <c r="A14" s="7" t="s">
        <v>372</v>
      </c>
      <c r="B14" s="6">
        <v>3</v>
      </c>
      <c r="C14"/>
      <c r="D14"/>
      <c r="E14"/>
      <c r="F14"/>
      <c r="G14"/>
      <c r="H14"/>
      <c r="I14"/>
      <c r="J14"/>
      <c r="K14"/>
    </row>
    <row r="15" spans="1:11" x14ac:dyDescent="0.25">
      <c r="A15" s="7" t="s">
        <v>373</v>
      </c>
      <c r="B15" s="6">
        <v>3.5</v>
      </c>
      <c r="C15"/>
      <c r="D15"/>
      <c r="E15"/>
      <c r="F15"/>
      <c r="G15"/>
      <c r="H15"/>
      <c r="I15"/>
      <c r="J15"/>
      <c r="K15"/>
    </row>
    <row r="16" spans="1:11" x14ac:dyDescent="0.25">
      <c r="A16" s="7" t="s">
        <v>374</v>
      </c>
      <c r="B16" s="6">
        <v>3.5</v>
      </c>
      <c r="C16"/>
      <c r="D16"/>
      <c r="E16"/>
      <c r="F16"/>
      <c r="G16"/>
      <c r="H16"/>
      <c r="I16"/>
      <c r="J16"/>
      <c r="K16"/>
    </row>
    <row r="17" spans="1:11" x14ac:dyDescent="0.25">
      <c r="A17" s="7" t="s">
        <v>375</v>
      </c>
      <c r="B17" s="6">
        <v>3.5</v>
      </c>
      <c r="C17"/>
      <c r="D17"/>
      <c r="E17"/>
      <c r="F17"/>
      <c r="G17"/>
      <c r="H17"/>
      <c r="I17"/>
      <c r="J17"/>
      <c r="K17"/>
    </row>
    <row r="18" spans="1:11" x14ac:dyDescent="0.25">
      <c r="A18" s="7" t="s">
        <v>376</v>
      </c>
      <c r="B18" s="6">
        <v>4</v>
      </c>
      <c r="C18"/>
      <c r="D18"/>
      <c r="E18"/>
      <c r="F18"/>
      <c r="G18"/>
      <c r="H18"/>
      <c r="I18"/>
      <c r="J18"/>
      <c r="K18"/>
    </row>
    <row r="19" spans="1:11" x14ac:dyDescent="0.25">
      <c r="A19" s="7" t="s">
        <v>377</v>
      </c>
      <c r="B19" s="6">
        <v>4.5</v>
      </c>
      <c r="C19"/>
      <c r="D19"/>
      <c r="E19"/>
      <c r="F19"/>
      <c r="G19"/>
      <c r="H19"/>
      <c r="I19"/>
      <c r="J19"/>
      <c r="K19"/>
    </row>
    <row r="20" spans="1:11" x14ac:dyDescent="0.25">
      <c r="B20"/>
      <c r="C20"/>
      <c r="D20"/>
      <c r="E20"/>
      <c r="F20"/>
      <c r="G20"/>
      <c r="H20"/>
      <c r="I20"/>
      <c r="J20"/>
      <c r="K20"/>
    </row>
    <row r="21" spans="1:11" x14ac:dyDescent="0.25">
      <c r="A21" s="4"/>
      <c r="B21"/>
      <c r="C21"/>
      <c r="D21"/>
      <c r="E21"/>
      <c r="F21"/>
      <c r="G21"/>
      <c r="H21"/>
      <c r="I21"/>
      <c r="J21"/>
      <c r="K21"/>
    </row>
    <row r="22" spans="1:11" x14ac:dyDescent="0.25">
      <c r="B22"/>
      <c r="C22"/>
      <c r="D22"/>
      <c r="E22"/>
      <c r="F22"/>
      <c r="G22"/>
      <c r="H22"/>
      <c r="I22"/>
      <c r="J22"/>
      <c r="K22"/>
    </row>
    <row r="23" spans="1:11" x14ac:dyDescent="0.25">
      <c r="B23"/>
      <c r="C23"/>
      <c r="D23"/>
      <c r="E23"/>
      <c r="F23"/>
      <c r="G23"/>
      <c r="H23"/>
      <c r="I23"/>
      <c r="J23"/>
      <c r="K23"/>
    </row>
    <row r="24" spans="1:11" x14ac:dyDescent="0.25">
      <c r="B24"/>
      <c r="C24"/>
      <c r="D24"/>
      <c r="E24"/>
      <c r="F24"/>
      <c r="G24"/>
      <c r="H24"/>
      <c r="I24"/>
      <c r="J24"/>
      <c r="K24"/>
    </row>
    <row r="25" spans="1:11" x14ac:dyDescent="0.25">
      <c r="B25"/>
      <c r="C25"/>
      <c r="D25"/>
      <c r="E25"/>
      <c r="F25"/>
      <c r="G25"/>
      <c r="H25"/>
      <c r="I25"/>
      <c r="J25"/>
      <c r="K25"/>
    </row>
    <row r="26" spans="1:11" x14ac:dyDescent="0.25">
      <c r="B26"/>
      <c r="C26"/>
      <c r="D26"/>
      <c r="E26"/>
      <c r="F26"/>
      <c r="G26"/>
      <c r="H26"/>
      <c r="I26"/>
      <c r="J26"/>
      <c r="K26"/>
    </row>
    <row r="27" spans="1:11" x14ac:dyDescent="0.25">
      <c r="B27"/>
      <c r="C27"/>
      <c r="D27"/>
      <c r="E27"/>
      <c r="F27"/>
      <c r="G27"/>
      <c r="H27"/>
      <c r="I27"/>
      <c r="J27"/>
      <c r="K27"/>
    </row>
    <row r="28" spans="1:11" x14ac:dyDescent="0.25">
      <c r="B28"/>
      <c r="C28"/>
      <c r="D28"/>
      <c r="E28"/>
      <c r="F28"/>
      <c r="G28"/>
      <c r="H28"/>
      <c r="I28"/>
      <c r="J28"/>
      <c r="K28"/>
    </row>
    <row r="29" spans="1:11" x14ac:dyDescent="0.25">
      <c r="B29"/>
      <c r="C29"/>
      <c r="D29"/>
      <c r="E29"/>
      <c r="F29"/>
      <c r="G29"/>
      <c r="H29"/>
      <c r="I29"/>
      <c r="J29"/>
      <c r="K29"/>
    </row>
    <row r="30" spans="1:11" x14ac:dyDescent="0.25">
      <c r="B30"/>
      <c r="C30"/>
      <c r="D30"/>
      <c r="E30"/>
      <c r="F30"/>
      <c r="G30"/>
      <c r="H30"/>
      <c r="I30"/>
      <c r="J30"/>
      <c r="K30"/>
    </row>
    <row r="31" spans="1:11" x14ac:dyDescent="0.25">
      <c r="B31"/>
      <c r="C31"/>
      <c r="D31"/>
      <c r="E31"/>
      <c r="F31"/>
      <c r="G31"/>
      <c r="H31"/>
      <c r="I31"/>
      <c r="J31"/>
      <c r="K31"/>
    </row>
    <row r="32" spans="1:11" x14ac:dyDescent="0.25">
      <c r="B32"/>
      <c r="C32"/>
      <c r="D32"/>
      <c r="E32"/>
      <c r="F32"/>
      <c r="G32"/>
      <c r="H32"/>
      <c r="I32"/>
      <c r="J32"/>
      <c r="K32"/>
    </row>
    <row r="33" spans="2:11" x14ac:dyDescent="0.25">
      <c r="B33"/>
      <c r="C33"/>
      <c r="D33"/>
      <c r="E33"/>
      <c r="F33"/>
      <c r="G33"/>
      <c r="H33"/>
      <c r="I33"/>
      <c r="J33"/>
      <c r="K33"/>
    </row>
    <row r="34" spans="2:11" x14ac:dyDescent="0.25">
      <c r="B34"/>
      <c r="C34"/>
      <c r="D34"/>
      <c r="E34"/>
      <c r="F34"/>
      <c r="G34"/>
      <c r="H34"/>
      <c r="I34"/>
      <c r="J34"/>
      <c r="K34"/>
    </row>
  </sheetData>
  <mergeCells count="6">
    <mergeCell ref="D3:F3"/>
    <mergeCell ref="D4:F4"/>
    <mergeCell ref="A2:A4"/>
    <mergeCell ref="B2:C4"/>
    <mergeCell ref="A6:B6"/>
    <mergeCell ref="D2:F2"/>
  </mergeCells>
  <printOptions horizontalCentered="1"/>
  <pageMargins left="0.78740157480314965" right="0.78740157480314965" top="0.78740157480314965" bottom="0.78740157480314965" header="0.78740157480314965" footer="0.78740157480314965"/>
  <pageSetup paperSize="9" scale="70" orientation="landscape"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3:D209"/>
  <sheetViews>
    <sheetView zoomScale="115" zoomScaleNormal="115" workbookViewId="0">
      <selection activeCell="B5" sqref="B5"/>
    </sheetView>
  </sheetViews>
  <sheetFormatPr baseColWidth="10" defaultColWidth="11.42578125" defaultRowHeight="15" x14ac:dyDescent="0.25"/>
  <cols>
    <col min="1" max="1" width="15.42578125" style="5" bestFit="1" customWidth="1"/>
    <col min="2" max="2" width="30" bestFit="1" customWidth="1"/>
    <col min="3" max="3" width="84.28515625" bestFit="1" customWidth="1"/>
    <col min="4" max="4" width="8.28515625" bestFit="1" customWidth="1"/>
    <col min="5" max="5" width="7.7109375" bestFit="1" customWidth="1"/>
    <col min="6" max="6" width="7.140625" bestFit="1" customWidth="1"/>
    <col min="7" max="7" width="9.5703125" bestFit="1" customWidth="1"/>
    <col min="8" max="8" width="11" bestFit="1" customWidth="1"/>
  </cols>
  <sheetData>
    <row r="3" spans="1:4" x14ac:dyDescent="0.25">
      <c r="A3" s="39" t="s">
        <v>136</v>
      </c>
      <c r="B3" s="40" t="s">
        <v>137</v>
      </c>
      <c r="C3" s="39" t="s">
        <v>378</v>
      </c>
      <c r="D3" t="s">
        <v>379</v>
      </c>
    </row>
    <row r="4" spans="1:4" ht="120" x14ac:dyDescent="0.25">
      <c r="A4">
        <v>1</v>
      </c>
      <c r="B4" s="5" t="s">
        <v>156</v>
      </c>
      <c r="C4" t="s">
        <v>159</v>
      </c>
      <c r="D4" s="122">
        <v>75</v>
      </c>
    </row>
    <row r="5" spans="1:4" x14ac:dyDescent="0.25">
      <c r="A5"/>
    </row>
    <row r="6" spans="1:4" x14ac:dyDescent="0.25">
      <c r="A6"/>
    </row>
    <row r="7" spans="1:4" x14ac:dyDescent="0.25">
      <c r="A7"/>
    </row>
    <row r="8" spans="1:4" x14ac:dyDescent="0.25">
      <c r="A8"/>
    </row>
    <row r="9" spans="1:4" x14ac:dyDescent="0.25">
      <c r="A9"/>
    </row>
    <row r="10" spans="1:4" x14ac:dyDescent="0.25">
      <c r="A10"/>
    </row>
    <row r="11" spans="1:4" x14ac:dyDescent="0.25">
      <c r="A11"/>
    </row>
    <row r="12" spans="1:4" x14ac:dyDescent="0.25">
      <c r="A12"/>
    </row>
    <row r="13" spans="1:4" x14ac:dyDescent="0.25">
      <c r="A13"/>
    </row>
    <row r="14" spans="1:4" x14ac:dyDescent="0.25">
      <c r="A14"/>
    </row>
    <row r="15" spans="1:4" x14ac:dyDescent="0.25">
      <c r="A15"/>
    </row>
    <row r="16" spans="1:4" x14ac:dyDescent="0.25">
      <c r="A16"/>
    </row>
    <row r="17" spans="1:1" x14ac:dyDescent="0.25">
      <c r="A17"/>
    </row>
    <row r="18" spans="1:1" x14ac:dyDescent="0.25">
      <c r="A18"/>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row r="30" spans="1:1" x14ac:dyDescent="0.25">
      <c r="A30"/>
    </row>
    <row r="31" spans="1:1" x14ac:dyDescent="0.25">
      <c r="A31"/>
    </row>
    <row r="32" spans="1: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F5FEB042987E941857D5F343FD6E9B0" ma:contentTypeVersion="13" ma:contentTypeDescription="Crear nuevo documento." ma:contentTypeScope="" ma:versionID="bf061330eee9ac82af911e0f6df7d284">
  <xsd:schema xmlns:xsd="http://www.w3.org/2001/XMLSchema" xmlns:xs="http://www.w3.org/2001/XMLSchema" xmlns:p="http://schemas.microsoft.com/office/2006/metadata/properties" xmlns:ns3="b0163398-56fe-4f0b-9a8d-0d0c73efe162" xmlns:ns4="5006b5aa-b681-446d-9120-84095162aa72" targetNamespace="http://schemas.microsoft.com/office/2006/metadata/properties" ma:root="true" ma:fieldsID="fabd44b1cac977d570b6e4d33900554b" ns3:_="" ns4:_="">
    <xsd:import namespace="b0163398-56fe-4f0b-9a8d-0d0c73efe162"/>
    <xsd:import namespace="5006b5aa-b681-446d-9120-84095162aa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63398-56fe-4f0b-9a8d-0d0c73efe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6b5aa-b681-446d-9120-84095162aa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6D34A4-57D3-4295-8E5F-439EADBF2B0C}">
  <ds:schemaRefs>
    <ds:schemaRef ds:uri="b0163398-56fe-4f0b-9a8d-0d0c73efe162"/>
    <ds:schemaRef ds:uri="http://www.w3.org/XML/1998/namespace"/>
    <ds:schemaRef ds:uri="http://schemas.microsoft.com/office/2006/documentManagement/types"/>
    <ds:schemaRef ds:uri="5006b5aa-b681-446d-9120-84095162aa72"/>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2EC78CA-60A8-44E3-976F-A58A05D5C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63398-56fe-4f0b-9a8d-0d0c73efe162"/>
    <ds:schemaRef ds:uri="5006b5aa-b681-446d-9120-84095162a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200D1-3D8B-4A64-9157-C15DCD29C8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CONTROL DE CAMBIOS</vt:lpstr>
      <vt:lpstr>RUTA CRITICA</vt:lpstr>
      <vt:lpstr>Lista de Chequeo</vt:lpstr>
      <vt:lpstr>CRONOGRAMA</vt:lpstr>
      <vt:lpstr>1.AUTOEVALUACIÓN</vt:lpstr>
      <vt:lpstr>1A.HOJA RADAR</vt:lpstr>
      <vt:lpstr>4.CAL ESPERADA Y OBSERVADA</vt:lpstr>
      <vt:lpstr>1B.GRAF RADAR</vt:lpstr>
      <vt:lpstr>Hoja1</vt:lpstr>
      <vt:lpstr>2Y3.SELECIONAR Y PRIORIZAR</vt:lpstr>
      <vt:lpstr>FACTORES CRV</vt:lpstr>
      <vt:lpstr>5.AUDITORIA</vt:lpstr>
      <vt:lpstr>6.PLAN DE MEJORA</vt:lpstr>
      <vt:lpstr>7Y8.SEGUIMIENTO</vt:lpstr>
      <vt:lpstr>9.APRENDIZAJE ORGA</vt:lpstr>
      <vt:lpstr>10.INDICADORES</vt:lpstr>
      <vt:lpstr>'CONTROL DE CAMBIOS'!Área_de_impresión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PS. Mirta Rengifo Sanchez</cp:lastModifiedBy>
  <cp:revision/>
  <dcterms:created xsi:type="dcterms:W3CDTF">2019-11-28T18:51:58Z</dcterms:created>
  <dcterms:modified xsi:type="dcterms:W3CDTF">2023-10-19T16:17:51Z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0x0101005F5FEB042987E941857D5F343FD6E9B0</vt:lpwstr>
  </property>
</Properties>
</file>